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55" yWindow="65401" windowWidth="11205" windowHeight="10590" activeTab="0"/>
  </bookViews>
  <sheets>
    <sheet name="2015 ENG" sheetId="1" r:id="rId1"/>
  </sheets>
  <definedNames>
    <definedName name="_xlnm.Print_Area" localSheetId="0">'2015 ENG'!$A$1:$H$103</definedName>
  </definedNames>
  <calcPr fullCalcOnLoad="1"/>
</workbook>
</file>

<file path=xl/sharedStrings.xml><?xml version="1.0" encoding="utf-8"?>
<sst xmlns="http://schemas.openxmlformats.org/spreadsheetml/2006/main" count="135" uniqueCount="111">
  <si>
    <t xml:space="preserve"> </t>
  </si>
  <si>
    <t>TOTAL</t>
  </si>
  <si>
    <t xml:space="preserve">                                            </t>
  </si>
  <si>
    <t xml:space="preserve">Subtotal </t>
  </si>
  <si>
    <t>Guyana</t>
  </si>
  <si>
    <t>Haiti</t>
  </si>
  <si>
    <t>Non-Latin Caribbean</t>
  </si>
  <si>
    <t>Barbados</t>
  </si>
  <si>
    <t>Cayman Islands</t>
  </si>
  <si>
    <t>Curacao</t>
  </si>
  <si>
    <t>Dominica</t>
  </si>
  <si>
    <t>Jamaica</t>
  </si>
  <si>
    <t>Saint Lucia</t>
  </si>
  <si>
    <t xml:space="preserve">Country/Territory </t>
  </si>
  <si>
    <t>Saint Kitts and Nevis</t>
  </si>
  <si>
    <t>Saint Vincent and the Grenadines</t>
  </si>
  <si>
    <t>Antigua and Barbuda</t>
  </si>
  <si>
    <t>Trinidad and Tobago</t>
  </si>
  <si>
    <t>Confirmed</t>
  </si>
  <si>
    <t xml:space="preserve">Suspected </t>
  </si>
  <si>
    <t>Chile</t>
  </si>
  <si>
    <t>Peru</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</si>
  <si>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</si>
  <si>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</si>
  <si>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</si>
  <si>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</si>
  <si>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</si>
  <si>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</si>
  <si>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</si>
  <si>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</si>
  <si>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</si>
  <si>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</si>
  <si>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</si>
  <si>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</si>
  <si>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</si>
  <si>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</si>
  <si>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</si>
  <si>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</si>
  <si>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</si>
  <si>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</si>
  <si>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</si>
  <si>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t>Bolivia (Plurinational State of)</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</si>
  <si>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</si>
  <si>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</si>
  <si>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</si>
  <si>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</si>
  <si>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</si>
  <si>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</si>
  <si>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</si>
  <si>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</si>
  <si>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</si>
  <si>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</si>
  <si>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</si>
  <si>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</si>
  <si>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</si>
  <si>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</si>
  <si>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</si>
  <si>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</si>
  <si>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</si>
  <si>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</si>
  <si>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</si>
  <si>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</si>
  <si>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</si>
  <si>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</si>
  <si>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</si>
  <si>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</si>
  <si>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</si>
  <si>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</si>
  <si>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</si>
  <si>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</si>
  <si>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</si>
  <si>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</si>
  <si>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</si>
  <si>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t xml:space="preserve">    Data as of 9 February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</si>
  <si>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9 February 2017. Washington, D.C.: PAHO/WHO; 2017; </t>
    </r>
    <r>
      <rPr>
        <b/>
        <sz val="10"/>
        <rFont val="Segoe UI"/>
        <family val="2"/>
      </rPr>
      <t>Pan American Health Organization • www.paho.org • © PAHO/WHO, 2017</t>
    </r>
  </si>
  <si>
    <r>
      <t>El Salvador</t>
    </r>
    <r>
      <rPr>
        <b/>
        <vertAlign val="superscript"/>
        <sz val="10"/>
        <rFont val="Segoe UI"/>
        <family val="2"/>
      </rPr>
      <t>3</t>
    </r>
  </si>
  <si>
    <r>
      <t>Guatemala</t>
    </r>
    <r>
      <rPr>
        <b/>
        <vertAlign val="superscript"/>
        <sz val="10"/>
        <rFont val="Segoe UI"/>
        <family val="2"/>
      </rPr>
      <t>4</t>
    </r>
  </si>
  <si>
    <r>
      <t>Panama</t>
    </r>
    <r>
      <rPr>
        <b/>
        <vertAlign val="superscript"/>
        <sz val="10"/>
        <rFont val="Segoe UI"/>
        <family val="2"/>
      </rPr>
      <t>5</t>
    </r>
  </si>
  <si>
    <r>
      <t>Venezuela (Bolivarian Republic of)</t>
    </r>
    <r>
      <rPr>
        <b/>
        <vertAlign val="superscript"/>
        <sz val="10"/>
        <rFont val="Segoe UI"/>
        <family val="2"/>
      </rPr>
      <t>11</t>
    </r>
  </si>
  <si>
    <r>
      <t>Brazil</t>
    </r>
    <r>
      <rPr>
        <b/>
        <vertAlign val="superscript"/>
        <sz val="10"/>
        <rFont val="Segoe UI"/>
        <family val="2"/>
      </rPr>
      <t>12</t>
    </r>
  </si>
  <si>
    <r>
      <t>Argentina</t>
    </r>
    <r>
      <rPr>
        <b/>
        <vertAlign val="superscript"/>
        <sz val="10"/>
        <rFont val="Segoe UI"/>
        <family val="2"/>
      </rPr>
      <t>13</t>
    </r>
  </si>
  <si>
    <r>
      <t>Paraguay</t>
    </r>
    <r>
      <rPr>
        <b/>
        <vertAlign val="superscript"/>
        <sz val="10"/>
        <rFont val="Segoe UI"/>
        <family val="2"/>
      </rPr>
      <t>14</t>
    </r>
  </si>
  <si>
    <r>
      <t>Bonaire, St Eustatius and Saba</t>
    </r>
    <r>
      <rPr>
        <b/>
        <vertAlign val="superscript"/>
        <sz val="10"/>
        <rFont val="Segoe UI"/>
        <family val="2"/>
      </rPr>
      <t>15</t>
    </r>
  </si>
  <si>
    <r>
      <t>Grenada</t>
    </r>
    <r>
      <rPr>
        <b/>
        <vertAlign val="superscript"/>
        <sz val="10"/>
        <rFont val="Segoe UI"/>
        <family val="2"/>
      </rPr>
      <t>16</t>
    </r>
  </si>
  <si>
    <r>
      <t>Sint Maarten (Dutch part)</t>
    </r>
    <r>
      <rPr>
        <b/>
        <vertAlign val="superscript"/>
        <sz val="10"/>
        <rFont val="Segoe UI"/>
        <family val="2"/>
      </rPr>
      <t>17</t>
    </r>
  </si>
  <si>
    <r>
      <t>Mexico</t>
    </r>
    <r>
      <rPr>
        <b/>
        <vertAlign val="superscript"/>
        <sz val="10"/>
        <rFont val="Segoe UI"/>
        <family val="2"/>
      </rPr>
      <t>2</t>
    </r>
  </si>
  <si>
    <r>
      <t>Dominican Republic</t>
    </r>
    <r>
      <rPr>
        <b/>
        <vertAlign val="superscript"/>
        <sz val="10"/>
        <rFont val="Segoe UI"/>
        <family val="2"/>
      </rPr>
      <t>6</t>
    </r>
  </si>
  <si>
    <r>
      <t>French Guiana</t>
    </r>
    <r>
      <rPr>
        <b/>
        <vertAlign val="superscript"/>
        <sz val="10"/>
        <rFont val="Segoe UI"/>
        <family val="2"/>
      </rPr>
      <t>7</t>
    </r>
  </si>
  <si>
    <r>
      <t>Guadeloupe</t>
    </r>
    <r>
      <rPr>
        <b/>
        <vertAlign val="superscript"/>
        <sz val="10"/>
        <rFont val="Segoe UI"/>
        <family val="2"/>
      </rPr>
      <t>7</t>
    </r>
  </si>
  <si>
    <r>
      <t>Martinique</t>
    </r>
    <r>
      <rPr>
        <b/>
        <vertAlign val="superscript"/>
        <sz val="10"/>
        <rFont val="Segoe UI"/>
        <family val="2"/>
      </rPr>
      <t>7</t>
    </r>
  </si>
  <si>
    <r>
      <t>Puerto Rico</t>
    </r>
    <r>
      <rPr>
        <b/>
        <vertAlign val="superscript"/>
        <sz val="10"/>
        <rFont val="Segoe UI"/>
        <family val="2"/>
      </rPr>
      <t>8</t>
    </r>
  </si>
  <si>
    <r>
      <t>Saint Barthelemy</t>
    </r>
    <r>
      <rPr>
        <b/>
        <vertAlign val="superscript"/>
        <sz val="10"/>
        <rFont val="Segoe UI"/>
        <family val="2"/>
      </rPr>
      <t>7</t>
    </r>
  </si>
  <si>
    <r>
      <t>Saint Martin</t>
    </r>
    <r>
      <rPr>
        <b/>
        <vertAlign val="superscript"/>
        <sz val="10"/>
        <rFont val="Segoe UI"/>
        <family val="2"/>
      </rPr>
      <t>7</t>
    </r>
  </si>
  <si>
    <r>
      <t>Colombia</t>
    </r>
    <r>
      <rPr>
        <b/>
        <vertAlign val="superscript"/>
        <sz val="10"/>
        <rFont val="Segoe UI"/>
        <family val="2"/>
      </rPr>
      <t>9</t>
    </r>
  </si>
  <si>
    <r>
      <t>Ecuador</t>
    </r>
    <r>
      <rPr>
        <b/>
        <vertAlign val="superscript"/>
        <sz val="10"/>
        <rFont val="Segoe UI"/>
        <family val="2"/>
      </rPr>
      <t>10</t>
    </r>
  </si>
  <si>
    <r>
      <t xml:space="preserve">9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</si>
  <si>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11</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</si>
  <si>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12 </t>
    </r>
    <r>
      <rPr>
        <sz val="10"/>
        <rFont val="Segoe UI"/>
        <family val="2"/>
      </rPr>
      <t xml:space="preserve">Brazil Ministry of Health case definition for confirmed cases of congenital syndrome associated with Zika virus infection includes confirmed and probable cases per PAHO's case definition. As of EW 52 of 2016, 697 cases were confirmed for Zika virus by laboratory criteria.                                                                                                                                              
As of 11 November, suspected Zika cases were adjusted by the Brazil Ministry of Public Health after retrospective review. </t>
    </r>
  </si>
  <si>
    <r>
      <rPr>
        <vertAlign val="superscript"/>
        <sz val="10"/>
        <rFont val="Segoe UI"/>
        <family val="2"/>
      </rPr>
      <t xml:space="preserve">13 </t>
    </r>
    <r>
      <rPr>
        <sz val="10"/>
        <rFont val="Segoe UI"/>
        <family val="2"/>
      </rPr>
      <t xml:space="preserve">As of 23 December 2016, two cases of congenital syndrome in Argentina, whose mothers acquired the Zika infection in Bolivia, were initially classified as confirmed cases by the Argentina Ministry of Health and then reclassified as probable cases. http://www.msal.gob.ar/images/stories/boletines/boletin_integrado_vigilancia_N338-SE48.pdf 
http://www.msal.gob.ar/images/stories/boletines/boletin_integrado_vigilancia_N339-SE50.pdf
</t>
    </r>
  </si>
  <si>
    <r>
      <rPr>
        <vertAlign val="superscript"/>
        <sz val="10"/>
        <rFont val="Segoe UI"/>
        <family val="2"/>
      </rPr>
      <t xml:space="preserve">14 </t>
    </r>
    <r>
      <rPr>
        <sz val="10"/>
        <rFont val="Segoe UI"/>
        <family val="2"/>
      </rPr>
      <t>As of 29 December 2016, the number of suspected cases decreased based on the modification by the Paraguay Ministry of Health</t>
    </r>
  </si>
  <si>
    <r>
      <rPr>
        <vertAlign val="superscript"/>
        <sz val="10"/>
        <rFont val="Segoe UI"/>
        <family val="2"/>
      </rPr>
      <t>15</t>
    </r>
    <r>
      <rPr>
        <sz val="10"/>
        <rFont val="Segoe UI"/>
        <family val="2"/>
      </rPr>
      <t xml:space="preserve"> The data provided herein is the sum of cases reported for Bonaire (60), Sint Eustatius (16) and Saba (9).</t>
    </r>
  </si>
  <si>
    <r>
      <rPr>
        <vertAlign val="superscript"/>
        <sz val="10"/>
        <rFont val="Segoe UI"/>
        <family val="2"/>
      </rPr>
      <t xml:space="preserve">16 </t>
    </r>
    <r>
      <rPr>
        <sz val="10"/>
        <rFont val="Segoe UI"/>
        <family val="2"/>
      </rPr>
      <t>After retrospective review, suspected cases were adjusted by the Grenada Ministry of Health as of 13 October 2016</t>
    </r>
  </si>
  <si>
    <r>
      <rPr>
        <vertAlign val="superscript"/>
        <sz val="10"/>
        <rFont val="Segoe UI"/>
        <family val="2"/>
      </rPr>
      <t xml:space="preserve">17 </t>
    </r>
    <r>
      <rPr>
        <sz val="10"/>
        <rFont val="Segoe UI"/>
        <family val="2"/>
      </rPr>
      <t>Per information shared by the Netherlands IHR NFP to PAHO/WHO, the confirmed Zika cases was adjusted for Sint Maarten.</t>
    </r>
  </si>
  <si>
    <r>
      <rPr>
        <vertAlign val="superscript"/>
        <sz val="10"/>
        <rFont val="Segoe UI"/>
        <family val="2"/>
      </rPr>
      <t>8</t>
    </r>
    <r>
      <rPr>
        <sz val="10"/>
        <rFont val="Segoe UI"/>
        <family val="2"/>
      </rPr>
      <t xml:space="preserve"> On 20 January 2017, the number of confirmed cases were changed from 37,488 to 37,417 based on the modification by the Puerto Rico Department of Health.</t>
    </r>
  </si>
  <si>
    <r>
      <rPr>
        <vertAlign val="superscript"/>
        <sz val="10"/>
        <rFont val="Segoe UI"/>
        <family val="2"/>
      </rPr>
      <t>7</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</si>
  <si>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rPr>
        <vertAlign val="superscript"/>
        <sz val="10"/>
        <rFont val="Segoe UI"/>
        <family val="2"/>
      </rPr>
      <t>5</t>
    </r>
    <r>
      <rPr>
        <sz val="10"/>
        <rFont val="Segoe UI"/>
        <family val="2"/>
      </rPr>
      <t xml:space="preserve"> After retrospective review, laboratory-confirmed cases were re-classified as imported cases by the Panama Ministry of Health as of 25 August 2016. </t>
    </r>
  </si>
  <si>
    <r>
      <rPr>
        <vertAlign val="superscript"/>
        <sz val="10"/>
        <rFont val="Segoe UI"/>
        <family val="2"/>
      </rPr>
      <t>3</t>
    </r>
    <r>
      <rPr>
        <sz val="10"/>
        <rFont val="Segoe UI"/>
        <family val="2"/>
      </rPr>
      <t xml:space="preserve"> After retrospective review, laboratory-confirmed cases was adjusted by the El Salvador IHR National Focal Point as of 25 August 2016.</t>
    </r>
  </si>
  <si>
    <r>
      <t xml:space="preserve">2 </t>
    </r>
    <r>
      <rPr>
        <sz val="10"/>
        <rFont val="Segoe UI"/>
        <family val="2"/>
      </rPr>
      <t>http://www.gob.mx/salud/prensa/050-primer-caso-de-microcefalia-asociado-con-zika</t>
    </r>
  </si>
  <si>
    <r>
      <rPr>
        <vertAlign val="superscript"/>
        <sz val="10"/>
        <rFont val="Segoe UI"/>
        <family val="2"/>
      </rPr>
      <t xml:space="preserve">4 </t>
    </r>
    <r>
      <rPr>
        <sz val="10"/>
        <rFont val="Segoe UI"/>
        <family val="2"/>
      </rPr>
      <t>http://www.mspas.gob.gt/index.php/en/que-es-zika.html</t>
    </r>
  </si>
  <si>
    <r>
      <rPr>
        <vertAlign val="superscript"/>
        <sz val="10"/>
        <rFont val="Segoe UI"/>
        <family val="2"/>
      </rPr>
      <t>6</t>
    </r>
    <r>
      <rPr>
        <sz val="10"/>
        <rFont val="Segoe UI"/>
        <family val="2"/>
      </rPr>
      <t xml:space="preserve"> http://digepisalud.gob.do/documentos/?drawer=Boletines%20epidemiol%C3%B3gicos*Boletines%20semanales*2017</t>
    </r>
  </si>
  <si>
    <r>
      <rPr>
        <vertAlign val="superscript"/>
        <sz val="10"/>
        <rFont val="Segoe UI"/>
        <family val="2"/>
      </rPr>
      <t>10</t>
    </r>
    <r>
      <rPr>
        <sz val="10"/>
        <rFont val="Segoe UI"/>
        <family val="2"/>
      </rPr>
      <t xml:space="preserve"> After retrospective review by Ecuador Ministry of Public Health, only laboratory-confirmed cases were included in the confirmed Zika cases for Ecuador; previously reported non-laboratory-confirmed cases were included in the suspected Zika cases as of 18 August; Data is consistantly modified as Ecuador reviews and integrates retrospective data.</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</si>
</sst>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3" tint="-0.24997000396251678"/>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style="thin"/>
      <top style="medium"/>
      <bottom style="thin"/>
    </border>
    <border>
      <left style="medium"/>
      <right style="thin"/>
      <top style="thin"/>
      <bottom style="thin"/>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medium"/>
      <right style="medium"/>
      <top style="medium"/>
      <bottom style="medium"/>
    </border>
    <border>
      <left style="medium"/>
      <right style="thin"/>
      <top style="thin"/>
      <bottom>
        <color indexed="63"/>
      </botto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right style="thin"/>
      <top style="medium"/>
      <bottom style="thin"/>
    </border>
    <border>
      <left style="thin"/>
      <right style="thin"/>
      <top style="thin"/>
      <bottom style="thin"/>
    </border>
    <border>
      <left style="thin"/>
      <right style="thin"/>
      <top style="thin"/>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thin"/>
      <right style="thin"/>
      <top>
        <color indexed="63"/>
      </top>
      <bottom style="thin"/>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style="medium"/>
      <bottom>
        <color indexed="63"/>
      </bottom>
    </border>
    <border>
      <left style="thin"/>
      <right>
        <color indexed="63"/>
      </right>
      <top style="thin"/>
      <bottom style="thin"/>
    </border>
    <border>
      <left style="thin"/>
      <right>
        <color indexed="63"/>
      </right>
      <top style="medium"/>
      <bottom style="thin"/>
    </border>
    <border>
      <left style="thin"/>
      <right>
        <color indexed="63"/>
      </right>
      <top style="thin"/>
      <bottom>
        <color indexed="63"/>
      </bottom>
    </border>
    <border>
      <left style="medium"/>
      <right style="thin">
        <color theme="0" tint="-0.149959996342659"/>
      </right>
      <top style="thin">
        <color theme="0" tint="-0.149959996342659"/>
      </top>
      <bottom style="thin">
        <color theme="0" tint="-0.149959996342659"/>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196">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0" fontId="7" fillId="55" borderId="19" xfId="0" applyFont="1" applyFill="1" applyBorder="1" applyAlignment="1">
      <alignment/>
    </xf>
    <xf numFmtId="0" fontId="7" fillId="55" borderId="20" xfId="0" applyFont="1" applyFill="1" applyBorder="1" applyAlignment="1">
      <alignment/>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9" fillId="0" borderId="23" xfId="64" applyNumberFormat="1" applyFont="1" applyFill="1" applyBorder="1" applyAlignment="1">
      <alignment horizontal="center" vertical="center"/>
    </xf>
    <xf numFmtId="3" fontId="9" fillId="0" borderId="24" xfId="64" applyNumberFormat="1" applyFont="1" applyFill="1" applyBorder="1" applyAlignment="1">
      <alignment horizontal="center" vertical="center"/>
    </xf>
    <xf numFmtId="3" fontId="66" fillId="56" borderId="25" xfId="0" applyNumberFormat="1" applyFont="1" applyFill="1" applyBorder="1" applyAlignment="1">
      <alignment horizontal="center" vertical="center"/>
    </xf>
    <xf numFmtId="0" fontId="7" fillId="55" borderId="26" xfId="0" applyFont="1" applyFill="1" applyBorder="1" applyAlignment="1">
      <alignment/>
    </xf>
    <xf numFmtId="0" fontId="8" fillId="55" borderId="27" xfId="0" applyFont="1" applyFill="1" applyBorder="1" applyAlignment="1">
      <alignment horizontal="right"/>
    </xf>
    <xf numFmtId="3" fontId="9" fillId="0" borderId="28" xfId="64" applyNumberFormat="1" applyFont="1" applyFill="1" applyBorder="1" applyAlignment="1">
      <alignment horizontal="center" vertical="center"/>
    </xf>
    <xf numFmtId="3" fontId="9" fillId="0" borderId="29" xfId="64" applyNumberFormat="1" applyFont="1" applyFill="1" applyBorder="1" applyAlignment="1">
      <alignment horizontal="center" vertical="center"/>
    </xf>
    <xf numFmtId="3" fontId="67" fillId="57" borderId="30" xfId="64" applyNumberFormat="1" applyFont="1" applyFill="1" applyBorder="1" applyAlignment="1">
      <alignment horizontal="left" vertical="center"/>
    </xf>
    <xf numFmtId="0" fontId="66" fillId="57" borderId="31" xfId="0" applyFont="1" applyFill="1" applyBorder="1" applyAlignment="1">
      <alignment horizontal="left" vertical="center"/>
    </xf>
    <xf numFmtId="3" fontId="67" fillId="57" borderId="32" xfId="64" applyNumberFormat="1" applyFont="1" applyFill="1" applyBorder="1" applyAlignment="1">
      <alignment horizontal="left" vertical="center"/>
    </xf>
    <xf numFmtId="3" fontId="67" fillId="58" borderId="32" xfId="64" applyNumberFormat="1" applyFont="1" applyFill="1" applyBorder="1" applyAlignment="1">
      <alignment horizontal="center" vertical="center"/>
    </xf>
    <xf numFmtId="3" fontId="67" fillId="58" borderId="30" xfId="64" applyNumberFormat="1" applyFont="1" applyFill="1" applyBorder="1" applyAlignment="1">
      <alignment horizontal="center" vertical="center"/>
    </xf>
    <xf numFmtId="0" fontId="66" fillId="58" borderId="31" xfId="0" applyFont="1" applyFill="1" applyBorder="1" applyAlignment="1">
      <alignment horizontal="left" vertical="center"/>
    </xf>
    <xf numFmtId="2" fontId="66" fillId="56" borderId="25" xfId="0" applyNumberFormat="1" applyFont="1" applyFill="1" applyBorder="1" applyAlignment="1">
      <alignment horizontal="center" vertical="center"/>
    </xf>
    <xf numFmtId="2" fontId="67" fillId="58" borderId="32" xfId="64" applyNumberFormat="1" applyFont="1" applyFill="1" applyBorder="1" applyAlignment="1">
      <alignment horizontal="center" vertical="center"/>
    </xf>
    <xf numFmtId="2" fontId="67" fillId="57" borderId="32" xfId="64" applyNumberFormat="1" applyFont="1" applyFill="1" applyBorder="1" applyAlignment="1">
      <alignment horizontal="left" vertical="center"/>
    </xf>
    <xf numFmtId="3" fontId="10" fillId="0" borderId="33" xfId="0" applyNumberFormat="1" applyFont="1" applyFill="1" applyBorder="1" applyAlignment="1">
      <alignment vertical="center" wrapText="1"/>
    </xf>
    <xf numFmtId="3" fontId="8" fillId="59" borderId="34" xfId="64" applyNumberFormat="1" applyFont="1" applyFill="1" applyBorder="1" applyAlignment="1">
      <alignment horizontal="center" vertical="center"/>
    </xf>
    <xf numFmtId="2" fontId="8" fillId="59" borderId="34" xfId="64" applyNumberFormat="1" applyFont="1" applyFill="1" applyBorder="1" applyAlignment="1">
      <alignment horizontal="center" vertical="center"/>
    </xf>
    <xf numFmtId="3" fontId="8" fillId="59" borderId="30" xfId="64" applyNumberFormat="1" applyFont="1" applyFill="1" applyBorder="1" applyAlignment="1">
      <alignment horizontal="center" vertical="center"/>
    </xf>
    <xf numFmtId="4" fontId="8" fillId="59" borderId="34" xfId="64" applyNumberFormat="1" applyFont="1" applyFill="1" applyBorder="1" applyAlignment="1">
      <alignment horizontal="center" vertical="center"/>
    </xf>
    <xf numFmtId="3" fontId="8" fillId="59" borderId="35" xfId="0" applyNumberFormat="1" applyFont="1" applyFill="1" applyBorder="1" applyAlignment="1">
      <alignment horizontal="center" vertical="center"/>
    </xf>
    <xf numFmtId="3" fontId="8" fillId="59" borderId="35" xfId="0" applyNumberFormat="1" applyFont="1" applyFill="1" applyBorder="1" applyAlignment="1">
      <alignment horizontal="center" vertical="center" wrapText="1"/>
    </xf>
    <xf numFmtId="3" fontId="8" fillId="59" borderId="34" xfId="0" applyNumberFormat="1" applyFont="1" applyFill="1" applyBorder="1" applyAlignment="1">
      <alignment horizontal="center" vertical="center" wrapText="1"/>
    </xf>
    <xf numFmtId="2" fontId="8" fillId="59" borderId="34" xfId="0" applyNumberFormat="1" applyFont="1" applyFill="1" applyBorder="1" applyAlignment="1">
      <alignment horizontal="center" vertical="center" wrapText="1"/>
    </xf>
    <xf numFmtId="3" fontId="8" fillId="59" borderId="35" xfId="64" applyNumberFormat="1" applyFont="1" applyFill="1" applyBorder="1" applyAlignment="1">
      <alignment horizontal="center" vertical="center"/>
    </xf>
    <xf numFmtId="3" fontId="8" fillId="59" borderId="36" xfId="0" applyNumberFormat="1" applyFont="1" applyFill="1" applyBorder="1" applyAlignment="1">
      <alignment horizontal="center" vertical="center"/>
    </xf>
    <xf numFmtId="2" fontId="8" fillId="59" borderId="35" xfId="64" applyNumberFormat="1" applyFont="1" applyFill="1" applyBorder="1" applyAlignment="1">
      <alignment horizontal="center" vertical="center"/>
    </xf>
    <xf numFmtId="3" fontId="8" fillId="59" borderId="36" xfId="64" applyNumberFormat="1" applyFont="1" applyFill="1" applyBorder="1" applyAlignment="1">
      <alignment horizontal="center" vertical="center"/>
    </xf>
    <xf numFmtId="3" fontId="8" fillId="59" borderId="30" xfId="0" applyNumberFormat="1" applyFont="1" applyFill="1" applyBorder="1" applyAlignment="1">
      <alignment horizontal="center" vertical="center"/>
    </xf>
    <xf numFmtId="0" fontId="66" fillId="57" borderId="37" xfId="0" applyFont="1" applyFill="1" applyBorder="1" applyAlignment="1">
      <alignment horizontal="left" vertical="center"/>
    </xf>
    <xf numFmtId="3" fontId="67" fillId="57" borderId="38" xfId="64" applyNumberFormat="1" applyFont="1" applyFill="1" applyBorder="1" applyAlignment="1">
      <alignment horizontal="left" vertical="center"/>
    </xf>
    <xf numFmtId="4" fontId="67" fillId="57" borderId="38" xfId="64" applyNumberFormat="1" applyFont="1" applyFill="1" applyBorder="1" applyAlignment="1">
      <alignment horizontal="left" vertical="center"/>
    </xf>
    <xf numFmtId="3" fontId="67" fillId="57" borderId="39" xfId="64" applyNumberFormat="1" applyFont="1" applyFill="1" applyBorder="1" applyAlignment="1">
      <alignment horizontal="left" vertical="center"/>
    </xf>
    <xf numFmtId="3" fontId="66" fillId="60" borderId="40" xfId="0" applyNumberFormat="1" applyFont="1" applyFill="1" applyBorder="1" applyAlignment="1">
      <alignment horizontal="center" vertical="center"/>
    </xf>
    <xf numFmtId="0" fontId="7" fillId="24" borderId="31" xfId="0" applyFont="1" applyFill="1" applyBorder="1" applyAlignment="1">
      <alignment/>
    </xf>
    <xf numFmtId="0" fontId="7" fillId="24" borderId="32" xfId="0" applyFont="1" applyFill="1" applyBorder="1" applyAlignment="1">
      <alignment/>
    </xf>
    <xf numFmtId="0" fontId="7" fillId="24" borderId="30" xfId="0" applyFont="1" applyFill="1" applyBorder="1" applyAlignment="1">
      <alignment/>
    </xf>
    <xf numFmtId="0" fontId="7" fillId="55" borderId="25" xfId="0" applyFont="1" applyFill="1" applyBorder="1" applyAlignment="1">
      <alignment horizontal="center"/>
    </xf>
    <xf numFmtId="0" fontId="7" fillId="55" borderId="27" xfId="0" applyFont="1" applyFill="1" applyBorder="1" applyAlignment="1">
      <alignment horizontal="left"/>
    </xf>
    <xf numFmtId="3" fontId="9" fillId="0" borderId="41" xfId="64" applyNumberFormat="1" applyFont="1" applyFill="1" applyBorder="1" applyAlignment="1">
      <alignment horizontal="center" vertical="center"/>
    </xf>
    <xf numFmtId="3" fontId="9" fillId="0" borderId="42" xfId="64" applyNumberFormat="1" applyFont="1" applyFill="1" applyBorder="1" applyAlignment="1">
      <alignment horizontal="center" vertical="center"/>
    </xf>
    <xf numFmtId="3" fontId="9" fillId="0" borderId="43" xfId="64" applyNumberFormat="1" applyFont="1" applyFill="1" applyBorder="1" applyAlignment="1">
      <alignment horizontal="center" vertical="center"/>
    </xf>
    <xf numFmtId="3" fontId="8" fillId="59" borderId="44" xfId="64" applyNumberFormat="1" applyFont="1" applyFill="1" applyBorder="1" applyAlignment="1">
      <alignment horizontal="center" vertical="center"/>
    </xf>
    <xf numFmtId="3" fontId="8" fillId="59" borderId="32" xfId="64" applyNumberFormat="1" applyFont="1" applyFill="1" applyBorder="1" applyAlignment="1">
      <alignment horizontal="center" vertical="center"/>
    </xf>
    <xf numFmtId="3" fontId="8" fillId="59" borderId="45" xfId="64" applyNumberFormat="1" applyFont="1" applyFill="1" applyBorder="1" applyAlignment="1">
      <alignment horizontal="center" vertical="center"/>
    </xf>
    <xf numFmtId="3" fontId="67" fillId="57" borderId="46" xfId="64" applyNumberFormat="1" applyFont="1" applyFill="1" applyBorder="1" applyAlignment="1">
      <alignment horizontal="left" vertical="center"/>
    </xf>
    <xf numFmtId="2" fontId="9" fillId="0" borderId="41"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2" fontId="9" fillId="0" borderId="42" xfId="0" applyNumberFormat="1" applyFont="1" applyFill="1" applyBorder="1" applyAlignment="1">
      <alignment horizontal="center" vertical="center"/>
    </xf>
    <xf numFmtId="3" fontId="9" fillId="0" borderId="24" xfId="0"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3" fontId="9" fillId="0" borderId="29" xfId="0" applyNumberFormat="1" applyFont="1" applyFill="1" applyBorder="1" applyAlignment="1">
      <alignment horizontal="center" vertical="center"/>
    </xf>
    <xf numFmtId="2" fontId="9" fillId="0" borderId="48" xfId="0" applyNumberFormat="1" applyFont="1" applyFill="1" applyBorder="1" applyAlignment="1">
      <alignment horizontal="center" vertical="center"/>
    </xf>
    <xf numFmtId="3" fontId="9" fillId="0" borderId="49" xfId="64" applyNumberFormat="1" applyFont="1" applyFill="1" applyBorder="1" applyAlignment="1">
      <alignment horizontal="center" vertical="center"/>
    </xf>
    <xf numFmtId="3" fontId="9" fillId="0" borderId="50"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6" borderId="0" xfId="0" applyFont="1" applyFill="1" applyBorder="1" applyAlignment="1">
      <alignment horizontal="center"/>
    </xf>
    <xf numFmtId="0" fontId="69" fillId="56" borderId="0" xfId="0" applyFont="1" applyFill="1" applyBorder="1" applyAlignment="1">
      <alignment horizontal="center"/>
    </xf>
    <xf numFmtId="0" fontId="69" fillId="56" borderId="0" xfId="0" applyFont="1" applyFill="1" applyBorder="1" applyAlignment="1">
      <alignment horizontal="center" wrapText="1"/>
    </xf>
    <xf numFmtId="0" fontId="4" fillId="56" borderId="0" xfId="0" applyFont="1" applyFill="1" applyBorder="1" applyAlignment="1">
      <alignment/>
    </xf>
    <xf numFmtId="0" fontId="70" fillId="56"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3" fontId="9" fillId="0" borderId="51" xfId="0" applyNumberFormat="1" applyFont="1" applyFill="1" applyBorder="1" applyAlignment="1">
      <alignment horizontal="center" vertical="center"/>
    </xf>
    <xf numFmtId="0" fontId="9" fillId="0" borderId="52" xfId="0" applyFont="1" applyFill="1" applyBorder="1" applyAlignment="1">
      <alignment/>
    </xf>
    <xf numFmtId="0" fontId="9" fillId="0" borderId="0" xfId="0" applyFont="1" applyFill="1" applyBorder="1" applyAlignment="1">
      <alignment/>
    </xf>
    <xf numFmtId="0" fontId="9" fillId="0" borderId="53"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0" borderId="51" xfId="64" applyNumberFormat="1" applyFont="1" applyFill="1" applyBorder="1" applyAlignment="1">
      <alignment horizontal="center" vertical="center"/>
    </xf>
    <xf numFmtId="3" fontId="9" fillId="0" borderId="54" xfId="64" applyNumberFormat="1" applyFont="1" applyFill="1" applyBorder="1" applyAlignment="1">
      <alignment horizontal="center" vertical="center"/>
    </xf>
    <xf numFmtId="3" fontId="9" fillId="0" borderId="55" xfId="64" applyNumberFormat="1" applyFont="1" applyFill="1" applyBorder="1" applyAlignment="1">
      <alignment horizontal="center" vertical="center"/>
    </xf>
    <xf numFmtId="0" fontId="7" fillId="0" borderId="20" xfId="0" applyFont="1" applyFill="1" applyBorder="1" applyAlignment="1">
      <alignment/>
    </xf>
    <xf numFmtId="0" fontId="7" fillId="0" borderId="20" xfId="0" applyFont="1" applyFill="1" applyBorder="1" applyAlignment="1">
      <alignment horizontal="left"/>
    </xf>
    <xf numFmtId="0" fontId="7" fillId="0" borderId="26" xfId="0" applyFont="1" applyFill="1" applyBorder="1" applyAlignment="1">
      <alignment/>
    </xf>
    <xf numFmtId="0" fontId="9" fillId="55" borderId="52" xfId="0" applyFont="1" applyFill="1" applyBorder="1" applyAlignment="1">
      <alignment/>
    </xf>
    <xf numFmtId="0" fontId="9" fillId="55" borderId="0" xfId="0" applyFont="1" applyFill="1" applyBorder="1" applyAlignment="1">
      <alignment/>
    </xf>
    <xf numFmtId="3" fontId="9" fillId="0" borderId="56" xfId="64" applyNumberFormat="1" applyFont="1" applyFill="1" applyBorder="1" applyAlignment="1">
      <alignment horizontal="center" vertical="center"/>
    </xf>
    <xf numFmtId="0" fontId="2" fillId="0" borderId="0" xfId="0" applyFont="1" applyFill="1" applyAlignment="1">
      <alignment/>
    </xf>
    <xf numFmtId="3" fontId="9" fillId="0" borderId="57" xfId="64" applyNumberFormat="1" applyFont="1" applyFill="1" applyBorder="1" applyAlignment="1">
      <alignment horizontal="center" vertical="center"/>
    </xf>
    <xf numFmtId="3" fontId="9" fillId="0" borderId="48" xfId="64" applyNumberFormat="1" applyFont="1" applyFill="1" applyBorder="1" applyAlignment="1">
      <alignment horizontal="center" vertical="center"/>
    </xf>
    <xf numFmtId="3" fontId="9" fillId="0" borderId="35" xfId="64" applyNumberFormat="1" applyFont="1" applyFill="1" applyBorder="1" applyAlignment="1">
      <alignment horizontal="center" vertical="center"/>
    </xf>
    <xf numFmtId="0" fontId="7" fillId="0" borderId="19" xfId="0" applyFont="1" applyFill="1" applyBorder="1" applyAlignment="1">
      <alignment/>
    </xf>
    <xf numFmtId="2" fontId="10" fillId="0" borderId="41" xfId="64" applyNumberFormat="1" applyFont="1" applyFill="1" applyBorder="1" applyAlignment="1">
      <alignment horizontal="center" vertical="center"/>
    </xf>
    <xf numFmtId="2" fontId="10" fillId="0" borderId="42" xfId="64" applyNumberFormat="1" applyFont="1" applyFill="1" applyBorder="1" applyAlignment="1">
      <alignment horizontal="center" vertical="center"/>
    </xf>
    <xf numFmtId="2" fontId="10" fillId="0" borderId="48"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2" fontId="9" fillId="0" borderId="58" xfId="64" applyNumberFormat="1" applyFont="1" applyFill="1" applyBorder="1" applyAlignment="1">
      <alignment horizontal="center" vertical="center"/>
    </xf>
    <xf numFmtId="3" fontId="9" fillId="0" borderId="53" xfId="64"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59" xfId="0" applyNumberFormat="1" applyFont="1" applyFill="1" applyBorder="1" applyAlignment="1">
      <alignment horizontal="center" vertical="center"/>
    </xf>
    <xf numFmtId="0" fontId="66" fillId="61" borderId="23" xfId="0" applyFont="1" applyFill="1" applyBorder="1" applyAlignment="1">
      <alignment horizontal="center" vertical="top"/>
    </xf>
    <xf numFmtId="0" fontId="66" fillId="61" borderId="42" xfId="0" applyFont="1" applyFill="1" applyBorder="1" applyAlignment="1">
      <alignment horizontal="center" vertical="top"/>
    </xf>
    <xf numFmtId="3" fontId="67" fillId="61" borderId="23" xfId="64" applyNumberFormat="1" applyFont="1" applyFill="1" applyBorder="1" applyAlignment="1">
      <alignment horizontal="left" vertical="center"/>
    </xf>
    <xf numFmtId="3" fontId="67" fillId="61" borderId="42" xfId="64" applyNumberFormat="1" applyFont="1" applyFill="1" applyBorder="1" applyAlignment="1">
      <alignment horizontal="left" vertical="center"/>
    </xf>
    <xf numFmtId="3" fontId="9" fillId="61" borderId="23" xfId="64" applyNumberFormat="1" applyFont="1" applyFill="1" applyBorder="1" applyAlignment="1">
      <alignment horizontal="center" vertical="center"/>
    </xf>
    <xf numFmtId="3" fontId="9" fillId="61" borderId="42" xfId="64" applyNumberFormat="1" applyFont="1" applyFill="1" applyBorder="1" applyAlignment="1">
      <alignment horizontal="center" vertical="center"/>
    </xf>
    <xf numFmtId="3" fontId="8" fillId="61" borderId="30" xfId="64" applyNumberFormat="1" applyFont="1" applyFill="1" applyBorder="1" applyAlignment="1">
      <alignment horizontal="center" vertical="center"/>
    </xf>
    <xf numFmtId="3" fontId="67" fillId="61" borderId="23" xfId="64" applyNumberFormat="1" applyFont="1" applyFill="1" applyBorder="1" applyAlignment="1">
      <alignment horizontal="center" vertical="center"/>
    </xf>
    <xf numFmtId="3" fontId="67" fillId="61" borderId="42" xfId="64" applyNumberFormat="1" applyFont="1" applyFill="1" applyBorder="1" applyAlignment="1">
      <alignment horizontal="center" vertical="center"/>
    </xf>
    <xf numFmtId="0" fontId="7" fillId="61" borderId="23" xfId="0" applyFont="1" applyFill="1" applyBorder="1" applyAlignment="1">
      <alignment/>
    </xf>
    <xf numFmtId="0" fontId="7" fillId="61" borderId="42" xfId="0" applyFont="1" applyFill="1" applyBorder="1" applyAlignment="1">
      <alignment/>
    </xf>
    <xf numFmtId="3" fontId="9" fillId="61" borderId="23" xfId="0" applyNumberFormat="1" applyFont="1" applyFill="1" applyBorder="1" applyAlignment="1">
      <alignment horizontal="center" vertical="center"/>
    </xf>
    <xf numFmtId="3" fontId="9" fillId="61" borderId="42" xfId="0" applyNumberFormat="1" applyFont="1" applyFill="1" applyBorder="1" applyAlignment="1">
      <alignment horizontal="center" vertical="center"/>
    </xf>
    <xf numFmtId="3" fontId="8" fillId="61" borderId="36" xfId="0" applyNumberFormat="1" applyFont="1" applyFill="1" applyBorder="1" applyAlignment="1">
      <alignment horizontal="center" vertical="center"/>
    </xf>
    <xf numFmtId="3" fontId="8" fillId="61" borderId="36" xfId="64" applyNumberFormat="1" applyFont="1" applyFill="1" applyBorder="1" applyAlignment="1">
      <alignment horizontal="center" vertical="center"/>
    </xf>
    <xf numFmtId="0" fontId="9" fillId="0" borderId="21" xfId="0" applyFont="1" applyFill="1" applyBorder="1" applyAlignment="1">
      <alignment horizontal="center" vertical="center"/>
    </xf>
    <xf numFmtId="0" fontId="9" fillId="0" borderId="53" xfId="0" applyFont="1" applyFill="1" applyBorder="1" applyAlignment="1">
      <alignment wrapText="1"/>
    </xf>
    <xf numFmtId="3" fontId="9" fillId="0" borderId="60" xfId="0" applyNumberFormat="1" applyFont="1" applyFill="1" applyBorder="1" applyAlignment="1">
      <alignment horizontal="center" vertical="center"/>
    </xf>
    <xf numFmtId="0" fontId="66" fillId="60" borderId="40" xfId="0" applyFont="1" applyFill="1" applyBorder="1" applyAlignment="1">
      <alignment horizontal="center" vertical="center"/>
    </xf>
    <xf numFmtId="0" fontId="2" fillId="56" borderId="52" xfId="0" applyFont="1" applyFill="1" applyBorder="1" applyAlignment="1">
      <alignment horizontal="center"/>
    </xf>
    <xf numFmtId="0" fontId="3" fillId="56" borderId="52" xfId="0" applyFont="1" applyFill="1" applyBorder="1" applyAlignment="1">
      <alignment/>
    </xf>
    <xf numFmtId="0" fontId="66" fillId="62" borderId="61" xfId="0" applyFont="1" applyFill="1" applyBorder="1" applyAlignment="1">
      <alignment horizontal="center"/>
    </xf>
    <xf numFmtId="0" fontId="66" fillId="60" borderId="62" xfId="0" applyFont="1" applyFill="1" applyBorder="1" applyAlignment="1">
      <alignment horizontal="center" vertical="top"/>
    </xf>
    <xf numFmtId="0" fontId="9" fillId="0" borderId="52" xfId="0" applyFont="1" applyFill="1" applyBorder="1" applyAlignment="1">
      <alignment vertical="center"/>
    </xf>
    <xf numFmtId="3" fontId="9" fillId="0" borderId="58" xfId="0" applyNumberFormat="1" applyFont="1" applyFill="1" applyBorder="1" applyAlignment="1">
      <alignment horizontal="center" vertical="center"/>
    </xf>
    <xf numFmtId="3" fontId="9" fillId="0" borderId="63" xfId="64" applyNumberFormat="1" applyFont="1" applyFill="1" applyBorder="1" applyAlignment="1">
      <alignment horizontal="center" vertical="center"/>
    </xf>
    <xf numFmtId="2" fontId="9" fillId="0" borderId="63"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0" fontId="9" fillId="0" borderId="5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52" xfId="0" applyFont="1" applyFill="1" applyBorder="1" applyAlignment="1">
      <alignment horizontal="left" wrapText="1"/>
    </xf>
    <xf numFmtId="0" fontId="9" fillId="0" borderId="0" xfId="0" applyFont="1" applyFill="1" applyBorder="1" applyAlignment="1">
      <alignment horizontal="left" wrapText="1"/>
    </xf>
    <xf numFmtId="0" fontId="9" fillId="0" borderId="53" xfId="0" applyFont="1" applyFill="1" applyBorder="1" applyAlignment="1">
      <alignment horizontal="left" wrapText="1"/>
    </xf>
    <xf numFmtId="0" fontId="9" fillId="0" borderId="52" xfId="0" applyFont="1" applyFill="1" applyBorder="1" applyAlignment="1">
      <alignment wrapText="1"/>
    </xf>
    <xf numFmtId="0" fontId="9" fillId="0" borderId="0" xfId="0" applyFont="1" applyFill="1" applyBorder="1" applyAlignment="1">
      <alignment wrapText="1"/>
    </xf>
    <xf numFmtId="0" fontId="9" fillId="0" borderId="53" xfId="0" applyFont="1" applyFill="1" applyBorder="1" applyAlignment="1">
      <alignment wrapText="1"/>
    </xf>
    <xf numFmtId="14" fontId="4" fillId="56" borderId="52" xfId="0" applyNumberFormat="1" applyFont="1" applyFill="1" applyBorder="1" applyAlignment="1">
      <alignment/>
    </xf>
    <xf numFmtId="14" fontId="4" fillId="56" borderId="0" xfId="0" applyNumberFormat="1" applyFont="1" applyFill="1" applyBorder="1" applyAlignment="1">
      <alignment/>
    </xf>
    <xf numFmtId="0" fontId="4" fillId="56" borderId="0" xfId="0" applyFont="1" applyFill="1" applyBorder="1" applyAlignment="1">
      <alignment/>
    </xf>
    <xf numFmtId="0" fontId="4" fillId="56" borderId="53" xfId="0" applyFont="1" applyFill="1" applyBorder="1" applyAlignment="1">
      <alignment/>
    </xf>
    <xf numFmtId="0" fontId="66" fillId="60" borderId="67" xfId="0" applyFont="1" applyFill="1" applyBorder="1" applyAlignment="1">
      <alignment horizontal="center" vertical="center"/>
    </xf>
    <xf numFmtId="0" fontId="66" fillId="60" borderId="40" xfId="0" applyFont="1" applyFill="1" applyBorder="1" applyAlignment="1">
      <alignment horizontal="center" vertical="center"/>
    </xf>
    <xf numFmtId="0" fontId="66" fillId="60" borderId="40" xfId="0" applyFont="1" applyFill="1" applyBorder="1" applyAlignment="1">
      <alignment horizontal="center" vertical="center" wrapText="1"/>
    </xf>
    <xf numFmtId="0" fontId="70" fillId="56" borderId="68" xfId="0" applyFont="1" applyFill="1" applyBorder="1" applyAlignment="1">
      <alignment horizontal="center"/>
    </xf>
    <xf numFmtId="0" fontId="70" fillId="56" borderId="33" xfId="0" applyFont="1" applyFill="1" applyBorder="1" applyAlignment="1">
      <alignment horizontal="center"/>
    </xf>
    <xf numFmtId="0" fontId="70" fillId="56" borderId="57" xfId="0" applyFont="1" applyFill="1" applyBorder="1" applyAlignment="1">
      <alignment horizontal="center"/>
    </xf>
    <xf numFmtId="0" fontId="68" fillId="56" borderId="0" xfId="0" applyFont="1" applyFill="1" applyBorder="1" applyAlignment="1">
      <alignment horizontal="center"/>
    </xf>
    <xf numFmtId="0" fontId="68" fillId="56" borderId="53" xfId="0" applyFont="1" applyFill="1" applyBorder="1" applyAlignment="1">
      <alignment horizontal="center"/>
    </xf>
    <xf numFmtId="0" fontId="69" fillId="56" borderId="0" xfId="0" applyFont="1" applyFill="1" applyBorder="1" applyAlignment="1">
      <alignment horizontal="center"/>
    </xf>
    <xf numFmtId="0" fontId="69" fillId="56" borderId="53" xfId="0" applyFont="1" applyFill="1" applyBorder="1" applyAlignment="1">
      <alignment horizontal="center"/>
    </xf>
    <xf numFmtId="0" fontId="69" fillId="56" borderId="0" xfId="0" applyFont="1" applyFill="1" applyBorder="1" applyAlignment="1">
      <alignment horizontal="center" wrapText="1"/>
    </xf>
    <xf numFmtId="0" fontId="69" fillId="56" borderId="53" xfId="0" applyFont="1" applyFill="1" applyBorder="1" applyAlignment="1">
      <alignment horizont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wrapText="1"/>
    </xf>
    <xf numFmtId="0" fontId="66" fillId="62" borderId="23" xfId="0" applyFont="1" applyFill="1" applyBorder="1" applyAlignment="1">
      <alignment horizontal="center"/>
    </xf>
    <xf numFmtId="0" fontId="66" fillId="62" borderId="42" xfId="0" applyFont="1" applyFill="1" applyBorder="1" applyAlignment="1">
      <alignment horizontal="center"/>
    </xf>
    <xf numFmtId="0" fontId="9" fillId="0" borderId="52" xfId="0" applyFont="1" applyFill="1" applyBorder="1" applyAlignment="1">
      <alignment/>
    </xf>
    <xf numFmtId="0" fontId="9" fillId="0" borderId="0" xfId="0" applyFont="1" applyFill="1" applyBorder="1" applyAlignment="1">
      <alignment/>
    </xf>
    <xf numFmtId="0" fontId="9" fillId="0" borderId="53" xfId="0" applyFont="1" applyFill="1" applyBorder="1" applyAlignment="1">
      <alignment/>
    </xf>
    <xf numFmtId="0" fontId="9" fillId="0" borderId="37" xfId="0" applyFont="1" applyFill="1" applyBorder="1" applyAlignment="1">
      <alignment wrapText="1"/>
    </xf>
    <xf numFmtId="0" fontId="9" fillId="0" borderId="38" xfId="0" applyFont="1" applyFill="1" applyBorder="1" applyAlignment="1">
      <alignment wrapText="1"/>
    </xf>
    <xf numFmtId="0" fontId="9" fillId="0" borderId="39" xfId="0" applyFont="1" applyFill="1" applyBorder="1" applyAlignment="1">
      <alignment wrapText="1"/>
    </xf>
    <xf numFmtId="0" fontId="11" fillId="0" borderId="68" xfId="0" applyFont="1" applyFill="1" applyBorder="1" applyAlignment="1">
      <alignment/>
    </xf>
    <xf numFmtId="0" fontId="11" fillId="0" borderId="33" xfId="0" applyFont="1" applyFill="1" applyBorder="1" applyAlignment="1">
      <alignment/>
    </xf>
    <xf numFmtId="0" fontId="11" fillId="0" borderId="57" xfId="0" applyFont="1" applyFill="1" applyBorder="1" applyAlignment="1">
      <alignment/>
    </xf>
    <xf numFmtId="0" fontId="11" fillId="0" borderId="52" xfId="0" applyFont="1" applyFill="1" applyBorder="1" applyAlignment="1">
      <alignment wrapText="1"/>
    </xf>
    <xf numFmtId="0" fontId="11" fillId="0" borderId="0" xfId="0" applyFont="1" applyFill="1" applyBorder="1" applyAlignment="1">
      <alignment wrapText="1"/>
    </xf>
    <xf numFmtId="0" fontId="11" fillId="0" borderId="53" xfId="0" applyFont="1" applyFill="1" applyBorder="1" applyAlignment="1">
      <alignment wrapText="1"/>
    </xf>
    <xf numFmtId="0" fontId="28" fillId="0" borderId="52" xfId="0" applyFont="1" applyFill="1" applyBorder="1" applyAlignment="1">
      <alignment horizontal="left" wrapText="1"/>
    </xf>
    <xf numFmtId="0" fontId="28" fillId="0" borderId="0" xfId="0" applyFont="1" applyFill="1" applyBorder="1" applyAlignment="1">
      <alignment horizontal="left" wrapText="1"/>
    </xf>
    <xf numFmtId="0" fontId="28" fillId="0" borderId="53" xfId="0" applyFont="1" applyFill="1" applyBorder="1" applyAlignment="1">
      <alignment horizontal="left" wrapText="1"/>
    </xf>
    <xf numFmtId="0" fontId="9" fillId="0" borderId="5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3" xfId="0" applyFont="1" applyFill="1" applyBorder="1" applyAlignment="1">
      <alignment horizontal="left" vertical="top" wrapText="1"/>
    </xf>
    <xf numFmtId="0" fontId="28" fillId="0" borderId="52" xfId="0" applyFont="1" applyFill="1" applyBorder="1" applyAlignment="1">
      <alignment vertical="top" wrapText="1"/>
    </xf>
    <xf numFmtId="0" fontId="9" fillId="0" borderId="0" xfId="0" applyFont="1" applyFill="1" applyBorder="1" applyAlignment="1">
      <alignment vertical="top" wrapText="1"/>
    </xf>
    <xf numFmtId="0" fontId="9" fillId="0" borderId="53" xfId="0" applyFont="1" applyFill="1" applyBorder="1" applyAlignment="1">
      <alignment vertical="top" wrapText="1"/>
    </xf>
    <xf numFmtId="0" fontId="28" fillId="0" borderId="52"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53" xfId="0" applyFont="1" applyFill="1" applyBorder="1" applyAlignment="1">
      <alignment horizontal="left" vertical="top" wrapText="1"/>
    </xf>
    <xf numFmtId="0" fontId="9" fillId="0" borderId="52" xfId="0" applyFont="1" applyFill="1" applyBorder="1" applyAlignment="1">
      <alignment vertical="center" wrapText="1"/>
    </xf>
    <xf numFmtId="0" fontId="9" fillId="0" borderId="0" xfId="0" applyFont="1" applyFill="1" applyBorder="1" applyAlignment="1">
      <alignment vertical="center" wrapText="1"/>
    </xf>
    <xf numFmtId="0" fontId="9" fillId="0" borderId="53" xfId="0" applyFont="1" applyFill="1" applyBorder="1" applyAlignment="1">
      <alignment vertical="center" wrapText="1"/>
    </xf>
    <xf numFmtId="3" fontId="9" fillId="0" borderId="23" xfId="67" applyNumberFormat="1" applyFont="1" applyFill="1" applyBorder="1" applyAlignment="1">
      <alignment horizontal="center" vertical="center"/>
    </xf>
    <xf numFmtId="3" fontId="9" fillId="0" borderId="21" xfId="0" applyNumberFormat="1" applyFont="1" applyFill="1" applyBorder="1" applyAlignment="1">
      <alignment horizontal="center" vertical="center"/>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12</xdr:col>
      <xdr:colOff>0</xdr:colOff>
      <xdr:row>23</xdr:row>
      <xdr:rowOff>200025</xdr:rowOff>
    </xdr:from>
    <xdr:ext cx="180975" cy="266700"/>
    <xdr:sp fLocksText="0">
      <xdr:nvSpPr>
        <xdr:cNvPr id="2" name="TextBox 1"/>
        <xdr:cNvSpPr txBox="1">
          <a:spLocks noChangeArrowheads="1"/>
        </xdr:cNvSpPr>
      </xdr:nvSpPr>
      <xdr:spPr>
        <a:xfrm>
          <a:off x="13896975" y="61341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1438275</xdr:colOff>
      <xdr:row>59</xdr:row>
      <xdr:rowOff>133350</xdr:rowOff>
    </xdr:from>
    <xdr:ext cx="190500" cy="266700"/>
    <xdr:sp fLocksText="0">
      <xdr:nvSpPr>
        <xdr:cNvPr id="3"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K107"/>
  <sheetViews>
    <sheetView tabSelected="1" zoomScale="85" zoomScaleNormal="85" zoomScaleSheetLayoutView="80" zoomScalePageLayoutView="85" workbookViewId="0" topLeftCell="A1">
      <selection activeCell="D11" sqref="D11"/>
    </sheetView>
  </sheetViews>
  <sheetFormatPr defaultColWidth="11.421875" defaultRowHeight="12.75"/>
  <cols>
    <col min="1" max="1" width="41.421875" style="1" customWidth="1"/>
    <col min="2" max="2" width="23.1406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6384" width="11.421875" style="1" customWidth="1"/>
  </cols>
  <sheetData>
    <row r="1" spans="1:12" ht="18.75" customHeight="1">
      <c r="A1" s="154"/>
      <c r="B1" s="155"/>
      <c r="C1" s="155"/>
      <c r="D1" s="155"/>
      <c r="E1" s="155"/>
      <c r="F1" s="155"/>
      <c r="G1" s="155"/>
      <c r="H1" s="156"/>
      <c r="I1" s="75"/>
      <c r="J1" s="75"/>
      <c r="K1" s="75"/>
      <c r="L1" s="75"/>
    </row>
    <row r="2" spans="1:12" ht="57.75" customHeight="1">
      <c r="A2" s="127"/>
      <c r="B2" s="161" t="s">
        <v>54</v>
      </c>
      <c r="C2" s="161"/>
      <c r="D2" s="161"/>
      <c r="E2" s="161"/>
      <c r="F2" s="161"/>
      <c r="G2" s="161"/>
      <c r="H2" s="162"/>
      <c r="I2" s="73"/>
      <c r="J2" s="73"/>
      <c r="K2" s="73"/>
      <c r="L2" s="73"/>
    </row>
    <row r="3" spans="1:12" ht="18.75" customHeight="1">
      <c r="A3" s="128" t="s">
        <v>0</v>
      </c>
      <c r="B3" s="159" t="s">
        <v>65</v>
      </c>
      <c r="C3" s="159"/>
      <c r="D3" s="159"/>
      <c r="E3" s="159"/>
      <c r="F3" s="159"/>
      <c r="G3" s="159"/>
      <c r="H3" s="160"/>
      <c r="I3" s="72"/>
      <c r="J3" s="72"/>
      <c r="K3" s="72"/>
      <c r="L3" s="72"/>
    </row>
    <row r="4" spans="1:12" ht="18.75" customHeight="1">
      <c r="A4" s="128"/>
      <c r="B4" s="159" t="s">
        <v>50</v>
      </c>
      <c r="C4" s="159"/>
      <c r="D4" s="159"/>
      <c r="E4" s="159"/>
      <c r="F4" s="159"/>
      <c r="G4" s="159"/>
      <c r="H4" s="160"/>
      <c r="I4" s="72"/>
      <c r="J4" s="72"/>
      <c r="K4" s="72"/>
      <c r="L4" s="72"/>
    </row>
    <row r="5" spans="1:12" ht="18.75" customHeight="1">
      <c r="A5" s="128"/>
      <c r="B5" s="157" t="s">
        <v>73</v>
      </c>
      <c r="C5" s="157"/>
      <c r="D5" s="157"/>
      <c r="E5" s="157"/>
      <c r="F5" s="157"/>
      <c r="G5" s="157"/>
      <c r="H5" s="158"/>
      <c r="I5" s="71"/>
      <c r="J5" s="71"/>
      <c r="K5" s="71"/>
      <c r="L5" s="71"/>
    </row>
    <row r="6" spans="1:12" ht="18.75" customHeight="1">
      <c r="A6" s="147" t="s">
        <v>2</v>
      </c>
      <c r="B6" s="148"/>
      <c r="C6" s="149"/>
      <c r="D6" s="149"/>
      <c r="E6" s="149"/>
      <c r="F6" s="149"/>
      <c r="G6" s="149"/>
      <c r="H6" s="150"/>
      <c r="I6" s="74"/>
      <c r="J6" s="74"/>
      <c r="K6" s="74"/>
      <c r="L6" s="74"/>
    </row>
    <row r="7" spans="1:12" ht="23.25" customHeight="1">
      <c r="A7" s="151" t="s">
        <v>13</v>
      </c>
      <c r="B7" s="152" t="s">
        <v>53</v>
      </c>
      <c r="C7" s="152"/>
      <c r="D7" s="153" t="s">
        <v>23</v>
      </c>
      <c r="E7" s="152" t="s">
        <v>44</v>
      </c>
      <c r="F7" s="153" t="s">
        <v>52</v>
      </c>
      <c r="G7" s="163" t="s">
        <v>69</v>
      </c>
      <c r="H7" s="129" t="s">
        <v>35</v>
      </c>
      <c r="I7" s="165" t="s">
        <v>58</v>
      </c>
      <c r="J7" s="166"/>
      <c r="K7" s="166" t="s">
        <v>59</v>
      </c>
      <c r="L7" s="166"/>
    </row>
    <row r="8" spans="1:12" ht="21.75" customHeight="1">
      <c r="A8" s="151"/>
      <c r="B8" s="126" t="s">
        <v>19</v>
      </c>
      <c r="C8" s="47" t="s">
        <v>18</v>
      </c>
      <c r="D8" s="153"/>
      <c r="E8" s="152"/>
      <c r="F8" s="153"/>
      <c r="G8" s="164"/>
      <c r="H8" s="130" t="s">
        <v>70</v>
      </c>
      <c r="I8" s="108" t="s">
        <v>56</v>
      </c>
      <c r="J8" s="109" t="s">
        <v>57</v>
      </c>
      <c r="K8" s="109" t="s">
        <v>61</v>
      </c>
      <c r="L8" s="109" t="s">
        <v>18</v>
      </c>
    </row>
    <row r="9" spans="1:12" ht="29.25" customHeight="1" thickBot="1">
      <c r="A9" s="43" t="s">
        <v>48</v>
      </c>
      <c r="B9" s="44"/>
      <c r="C9" s="44"/>
      <c r="D9" s="44"/>
      <c r="E9" s="45"/>
      <c r="F9" s="44"/>
      <c r="G9" s="59"/>
      <c r="H9" s="46"/>
      <c r="I9" s="110"/>
      <c r="J9" s="111"/>
      <c r="K9" s="111"/>
      <c r="L9" s="111"/>
    </row>
    <row r="10" spans="1:12" ht="15.75">
      <c r="A10" s="9" t="s">
        <v>22</v>
      </c>
      <c r="B10" s="11">
        <v>0</v>
      </c>
      <c r="C10" s="11">
        <v>0</v>
      </c>
      <c r="D10" s="11">
        <v>6</v>
      </c>
      <c r="E10" s="100">
        <f>(SUM(B10:C10)*100)/(H10)</f>
        <v>0</v>
      </c>
      <c r="F10" s="11">
        <v>0</v>
      </c>
      <c r="G10" s="94">
        <v>0</v>
      </c>
      <c r="H10" s="12">
        <v>71</v>
      </c>
      <c r="I10" s="112">
        <v>0</v>
      </c>
      <c r="J10" s="113">
        <v>0</v>
      </c>
      <c r="K10" s="113">
        <v>0</v>
      </c>
      <c r="L10" s="113">
        <v>0</v>
      </c>
    </row>
    <row r="11" spans="1:12" ht="15.75">
      <c r="A11" s="10" t="s">
        <v>62</v>
      </c>
      <c r="B11" s="13">
        <v>0</v>
      </c>
      <c r="C11" s="13">
        <v>0</v>
      </c>
      <c r="D11" s="13">
        <v>439</v>
      </c>
      <c r="E11" s="101">
        <f>(SUM(B11:C11)*100)/(H11)</f>
        <v>0</v>
      </c>
      <c r="F11" s="13">
        <v>0</v>
      </c>
      <c r="G11" s="54">
        <v>1</v>
      </c>
      <c r="H11" s="14">
        <v>36284</v>
      </c>
      <c r="I11" s="112">
        <v>0</v>
      </c>
      <c r="J11" s="113">
        <v>0</v>
      </c>
      <c r="K11" s="113">
        <v>0</v>
      </c>
      <c r="L11" s="113">
        <v>0</v>
      </c>
    </row>
    <row r="12" spans="1:12" ht="15" customHeight="1" thickBot="1">
      <c r="A12" s="16" t="s">
        <v>64</v>
      </c>
      <c r="B12" s="18">
        <v>0</v>
      </c>
      <c r="C12" s="18">
        <v>221</v>
      </c>
      <c r="D12" s="18">
        <v>4780</v>
      </c>
      <c r="E12" s="102">
        <f>(SUM(B12:C12)*100)/(H12)</f>
        <v>0.06793812404702179</v>
      </c>
      <c r="F12" s="18">
        <v>0</v>
      </c>
      <c r="G12" s="97">
        <v>43</v>
      </c>
      <c r="H12" s="19">
        <v>325296</v>
      </c>
      <c r="I12" s="112">
        <v>0</v>
      </c>
      <c r="J12" s="113">
        <v>0</v>
      </c>
      <c r="K12" s="113">
        <v>0</v>
      </c>
      <c r="L12" s="113">
        <v>7</v>
      </c>
    </row>
    <row r="13" spans="1:12" ht="16.5" thickBot="1">
      <c r="A13" s="17" t="s">
        <v>3</v>
      </c>
      <c r="B13" s="30">
        <f>SUM(B10:B12)</f>
        <v>0</v>
      </c>
      <c r="C13" s="30">
        <f>SUM(C10:C12)</f>
        <v>221</v>
      </c>
      <c r="D13" s="30">
        <f>SUM(D10:D12)</f>
        <v>5225</v>
      </c>
      <c r="E13" s="31">
        <f>(SUM(B13:C13)*100)/H13</f>
        <v>0.06110863788569643</v>
      </c>
      <c r="F13" s="30">
        <f aca="true" t="shared" si="0" ref="F13:L13">SUM(F10:F12)</f>
        <v>0</v>
      </c>
      <c r="G13" s="56">
        <f t="shared" si="0"/>
        <v>44</v>
      </c>
      <c r="H13" s="32">
        <f t="shared" si="0"/>
        <v>361651</v>
      </c>
      <c r="I13" s="114">
        <f t="shared" si="0"/>
        <v>0</v>
      </c>
      <c r="J13" s="114">
        <f t="shared" si="0"/>
        <v>0</v>
      </c>
      <c r="K13" s="114">
        <f t="shared" si="0"/>
        <v>0</v>
      </c>
      <c r="L13" s="114">
        <f t="shared" si="0"/>
        <v>7</v>
      </c>
    </row>
    <row r="14" spans="1:12" ht="26.25" customHeight="1" thickBot="1">
      <c r="A14" s="21" t="s">
        <v>47</v>
      </c>
      <c r="B14" s="22"/>
      <c r="C14" s="22"/>
      <c r="D14" s="22"/>
      <c r="E14" s="28"/>
      <c r="F14" s="22"/>
      <c r="G14" s="22"/>
      <c r="H14" s="20"/>
      <c r="I14" s="110"/>
      <c r="J14" s="111"/>
      <c r="K14" s="111"/>
      <c r="L14" s="111"/>
    </row>
    <row r="15" spans="1:12" ht="24.75" customHeight="1" thickBot="1">
      <c r="A15" s="25" t="s">
        <v>46</v>
      </c>
      <c r="B15" s="23"/>
      <c r="C15" s="23"/>
      <c r="D15" s="23"/>
      <c r="E15" s="27"/>
      <c r="F15" s="23"/>
      <c r="G15" s="23"/>
      <c r="H15" s="24"/>
      <c r="I15" s="115"/>
      <c r="J15" s="116"/>
      <c r="K15" s="116"/>
      <c r="L15" s="116"/>
    </row>
    <row r="16" spans="1:12" ht="16.5" thickBot="1">
      <c r="A16" s="52" t="s">
        <v>85</v>
      </c>
      <c r="B16" s="103">
        <v>0</v>
      </c>
      <c r="C16" s="103">
        <v>7720</v>
      </c>
      <c r="D16" s="103">
        <v>15</v>
      </c>
      <c r="E16" s="104">
        <f>(SUM(B16:C16))*100/H16</f>
        <v>6.001990297300659</v>
      </c>
      <c r="F16" s="103">
        <v>0</v>
      </c>
      <c r="G16" s="98">
        <v>1</v>
      </c>
      <c r="H16" s="105">
        <v>128624</v>
      </c>
      <c r="I16" s="112">
        <v>0</v>
      </c>
      <c r="J16" s="113">
        <v>0</v>
      </c>
      <c r="K16" s="113">
        <v>419</v>
      </c>
      <c r="L16" s="113">
        <v>0</v>
      </c>
    </row>
    <row r="17" spans="1:12" ht="16.5" thickBot="1">
      <c r="A17" s="48" t="s">
        <v>37</v>
      </c>
      <c r="B17" s="49"/>
      <c r="C17" s="49"/>
      <c r="D17" s="49"/>
      <c r="E17" s="49"/>
      <c r="F17" s="49"/>
      <c r="G17" s="49"/>
      <c r="H17" s="50"/>
      <c r="I17" s="117"/>
      <c r="J17" s="118"/>
      <c r="K17" s="118"/>
      <c r="L17" s="118"/>
    </row>
    <row r="18" spans="1:12" ht="15.75">
      <c r="A18" s="9" t="s">
        <v>29</v>
      </c>
      <c r="B18" s="11">
        <v>816</v>
      </c>
      <c r="C18" s="11">
        <v>73</v>
      </c>
      <c r="D18" s="11">
        <v>0</v>
      </c>
      <c r="E18" s="60">
        <f aca="true" t="shared" si="1" ref="E18:E25">SUM(B18:C18)*100/H18</f>
        <v>239.62264150943398</v>
      </c>
      <c r="F18" s="11">
        <v>0</v>
      </c>
      <c r="G18" s="53">
        <v>0</v>
      </c>
      <c r="H18" s="12">
        <v>371</v>
      </c>
      <c r="I18" s="112"/>
      <c r="J18" s="113"/>
      <c r="K18" s="113"/>
      <c r="L18" s="113"/>
    </row>
    <row r="19" spans="1:12" ht="15.75">
      <c r="A19" s="10" t="s">
        <v>30</v>
      </c>
      <c r="B19" s="13">
        <v>6039</v>
      </c>
      <c r="C19" s="13">
        <v>1708</v>
      </c>
      <c r="D19" s="106">
        <v>32</v>
      </c>
      <c r="E19" s="62">
        <f t="shared" si="1"/>
        <v>158.71747592706413</v>
      </c>
      <c r="F19" s="13">
        <v>0</v>
      </c>
      <c r="G19" s="54">
        <v>2</v>
      </c>
      <c r="H19" s="14">
        <v>4881</v>
      </c>
      <c r="I19" s="112">
        <v>0</v>
      </c>
      <c r="J19" s="113">
        <v>0</v>
      </c>
      <c r="K19" s="113">
        <v>0</v>
      </c>
      <c r="L19" s="113">
        <v>1</v>
      </c>
    </row>
    <row r="20" spans="1:12" ht="15.75">
      <c r="A20" s="10" t="s">
        <v>75</v>
      </c>
      <c r="B20" s="13">
        <v>11478</v>
      </c>
      <c r="C20" s="13">
        <v>51</v>
      </c>
      <c r="D20" s="106">
        <v>0</v>
      </c>
      <c r="E20" s="62">
        <f t="shared" si="1"/>
        <v>187.55490483162518</v>
      </c>
      <c r="F20" s="13">
        <v>0</v>
      </c>
      <c r="G20" s="54">
        <v>4</v>
      </c>
      <c r="H20" s="14">
        <v>6147</v>
      </c>
      <c r="I20" s="112"/>
      <c r="J20" s="113"/>
      <c r="K20" s="113"/>
      <c r="L20" s="113"/>
    </row>
    <row r="21" spans="1:12" s="2" customFormat="1" ht="15.75">
      <c r="A21" s="10" t="s">
        <v>76</v>
      </c>
      <c r="B21" s="13">
        <v>3373</v>
      </c>
      <c r="C21" s="13">
        <v>788</v>
      </c>
      <c r="D21" s="106">
        <v>0</v>
      </c>
      <c r="E21" s="62">
        <f t="shared" si="1"/>
        <v>24.955019791291832</v>
      </c>
      <c r="F21" s="13">
        <v>0</v>
      </c>
      <c r="G21" s="54">
        <v>36</v>
      </c>
      <c r="H21" s="14">
        <v>16674</v>
      </c>
      <c r="I21" s="112">
        <v>5</v>
      </c>
      <c r="J21" s="113">
        <v>0</v>
      </c>
      <c r="K21" s="113">
        <v>47</v>
      </c>
      <c r="L21" s="113">
        <v>13</v>
      </c>
    </row>
    <row r="22" spans="1:12" ht="15.75">
      <c r="A22" s="10" t="s">
        <v>28</v>
      </c>
      <c r="B22" s="13">
        <v>32063</v>
      </c>
      <c r="C22" s="13">
        <v>298</v>
      </c>
      <c r="D22" s="106">
        <v>0</v>
      </c>
      <c r="E22" s="62">
        <f t="shared" si="1"/>
        <v>395.12820512820514</v>
      </c>
      <c r="F22" s="13">
        <v>0</v>
      </c>
      <c r="G22" s="54">
        <v>2</v>
      </c>
      <c r="H22" s="14">
        <v>8190</v>
      </c>
      <c r="I22" s="112">
        <v>61</v>
      </c>
      <c r="J22" s="113">
        <v>0</v>
      </c>
      <c r="K22" s="113">
        <v>141</v>
      </c>
      <c r="L22" s="113">
        <v>1</v>
      </c>
    </row>
    <row r="23" spans="1:12" ht="15.75">
      <c r="A23" s="10" t="s">
        <v>32</v>
      </c>
      <c r="B23" s="13">
        <v>0</v>
      </c>
      <c r="C23" s="13">
        <v>2059</v>
      </c>
      <c r="D23" s="106">
        <v>3</v>
      </c>
      <c r="E23" s="62">
        <f t="shared" si="1"/>
        <v>33.29560155239327</v>
      </c>
      <c r="F23" s="13">
        <v>0</v>
      </c>
      <c r="G23" s="54">
        <v>2</v>
      </c>
      <c r="H23" s="14">
        <v>6184</v>
      </c>
      <c r="I23" s="112"/>
      <c r="J23" s="113"/>
      <c r="K23" s="113"/>
      <c r="L23" s="113"/>
    </row>
    <row r="24" spans="1:12" ht="16.5" thickBot="1">
      <c r="A24" s="16" t="s">
        <v>77</v>
      </c>
      <c r="B24" s="18">
        <v>3236</v>
      </c>
      <c r="C24" s="18">
        <v>831</v>
      </c>
      <c r="D24" s="103">
        <v>42</v>
      </c>
      <c r="E24" s="66">
        <f t="shared" si="1"/>
        <v>101.9298245614035</v>
      </c>
      <c r="F24" s="18">
        <v>0</v>
      </c>
      <c r="G24" s="97">
        <v>5</v>
      </c>
      <c r="H24" s="19">
        <v>3990</v>
      </c>
      <c r="I24" s="112">
        <v>35</v>
      </c>
      <c r="J24" s="113">
        <v>5</v>
      </c>
      <c r="K24" s="113">
        <v>13</v>
      </c>
      <c r="L24" s="113">
        <v>3</v>
      </c>
    </row>
    <row r="25" spans="1:12" ht="16.5" thickBot="1">
      <c r="A25" s="17" t="s">
        <v>3</v>
      </c>
      <c r="B25" s="30">
        <f>SUM(B18:B24)</f>
        <v>57005</v>
      </c>
      <c r="C25" s="30">
        <f>SUM(C18:C24)</f>
        <v>5808</v>
      </c>
      <c r="D25" s="30">
        <f>SUM(D18:D24)</f>
        <v>77</v>
      </c>
      <c r="E25" s="33">
        <f t="shared" si="1"/>
        <v>135.26498266468548</v>
      </c>
      <c r="F25" s="30">
        <f>SUM(F18:F24)</f>
        <v>0</v>
      </c>
      <c r="G25" s="57">
        <f aca="true" t="shared" si="2" ref="G25:L25">SUM(G18:G24)</f>
        <v>51</v>
      </c>
      <c r="H25" s="32">
        <f t="shared" si="2"/>
        <v>46437</v>
      </c>
      <c r="I25" s="114">
        <f t="shared" si="2"/>
        <v>101</v>
      </c>
      <c r="J25" s="114">
        <f t="shared" si="2"/>
        <v>5</v>
      </c>
      <c r="K25" s="114">
        <f t="shared" si="2"/>
        <v>201</v>
      </c>
      <c r="L25" s="114">
        <f t="shared" si="2"/>
        <v>18</v>
      </c>
    </row>
    <row r="26" spans="1:12" ht="16.5" thickBot="1">
      <c r="A26" s="48" t="s">
        <v>34</v>
      </c>
      <c r="B26" s="49"/>
      <c r="C26" s="49"/>
      <c r="D26" s="49"/>
      <c r="E26" s="49"/>
      <c r="F26" s="49"/>
      <c r="G26" s="49"/>
      <c r="H26" s="50"/>
      <c r="I26" s="117"/>
      <c r="J26" s="118"/>
      <c r="K26" s="118"/>
      <c r="L26" s="118"/>
    </row>
    <row r="27" spans="1:12" s="4" customFormat="1" ht="15.75">
      <c r="A27" s="9" t="s">
        <v>67</v>
      </c>
      <c r="B27" s="123">
        <v>0</v>
      </c>
      <c r="C27" s="11">
        <v>187</v>
      </c>
      <c r="D27" s="11">
        <v>58</v>
      </c>
      <c r="E27" s="60">
        <f aca="true" t="shared" si="3" ref="E27:E36">SUM(B27:C27)*100/H27</f>
        <v>1.641502808988764</v>
      </c>
      <c r="F27" s="11">
        <v>0</v>
      </c>
      <c r="G27" s="53">
        <v>0</v>
      </c>
      <c r="H27" s="78">
        <v>11392</v>
      </c>
      <c r="I27" s="119"/>
      <c r="J27" s="120"/>
      <c r="K27" s="120">
        <v>29</v>
      </c>
      <c r="L27" s="120"/>
    </row>
    <row r="28" spans="1:12" ht="15.75">
      <c r="A28" s="89" t="s">
        <v>86</v>
      </c>
      <c r="B28" s="107">
        <v>4896</v>
      </c>
      <c r="C28" s="13">
        <v>345</v>
      </c>
      <c r="D28" s="106">
        <v>0</v>
      </c>
      <c r="E28" s="62">
        <f t="shared" si="3"/>
        <v>48.94471423234965</v>
      </c>
      <c r="F28" s="13">
        <v>0</v>
      </c>
      <c r="G28" s="94">
        <v>59</v>
      </c>
      <c r="H28" s="64">
        <v>10708</v>
      </c>
      <c r="I28" s="119">
        <v>16</v>
      </c>
      <c r="J28" s="120">
        <v>0</v>
      </c>
      <c r="K28" s="120">
        <v>274</v>
      </c>
      <c r="L28" s="120">
        <v>30</v>
      </c>
    </row>
    <row r="29" spans="1:12" ht="15.75">
      <c r="A29" s="89" t="s">
        <v>87</v>
      </c>
      <c r="B29" s="107">
        <v>10205</v>
      </c>
      <c r="C29" s="13">
        <v>483</v>
      </c>
      <c r="D29" s="106">
        <v>10</v>
      </c>
      <c r="E29" s="62">
        <f t="shared" si="3"/>
        <v>3872.463768115942</v>
      </c>
      <c r="F29" s="13">
        <v>0</v>
      </c>
      <c r="G29" s="54">
        <v>16</v>
      </c>
      <c r="H29" s="63">
        <v>276</v>
      </c>
      <c r="I29" s="119"/>
      <c r="J29" s="120"/>
      <c r="K29" s="120"/>
      <c r="L29" s="120"/>
    </row>
    <row r="30" spans="1:12" ht="15.75">
      <c r="A30" s="89" t="s">
        <v>88</v>
      </c>
      <c r="B30" s="107">
        <v>30845</v>
      </c>
      <c r="C30" s="13">
        <v>382</v>
      </c>
      <c r="D30" s="106">
        <v>0</v>
      </c>
      <c r="E30" s="62">
        <f t="shared" si="3"/>
        <v>6615.889830508475</v>
      </c>
      <c r="F30" s="13">
        <v>0</v>
      </c>
      <c r="G30" s="54">
        <v>13</v>
      </c>
      <c r="H30" s="63">
        <v>472</v>
      </c>
      <c r="I30" s="119"/>
      <c r="J30" s="120"/>
      <c r="K30" s="120"/>
      <c r="L30" s="120"/>
    </row>
    <row r="31" spans="1:12" ht="15.75" customHeight="1">
      <c r="A31" s="90" t="s">
        <v>5</v>
      </c>
      <c r="B31" s="107">
        <v>2955</v>
      </c>
      <c r="C31" s="13">
        <v>5</v>
      </c>
      <c r="D31" s="13">
        <v>0</v>
      </c>
      <c r="E31" s="62">
        <f t="shared" si="3"/>
        <v>27.11615976548186</v>
      </c>
      <c r="F31" s="13">
        <v>0</v>
      </c>
      <c r="G31" s="94">
        <v>1</v>
      </c>
      <c r="H31" s="64">
        <v>10916</v>
      </c>
      <c r="I31" s="119"/>
      <c r="J31" s="120"/>
      <c r="K31" s="120"/>
      <c r="L31" s="120"/>
    </row>
    <row r="32" spans="1:12" ht="15.75" customHeight="1">
      <c r="A32" s="89" t="s">
        <v>89</v>
      </c>
      <c r="B32" s="107">
        <v>36680</v>
      </c>
      <c r="C32" s="13">
        <v>15</v>
      </c>
      <c r="D32" s="13">
        <v>0</v>
      </c>
      <c r="E32" s="62">
        <f t="shared" si="3"/>
        <v>9266.414141414141</v>
      </c>
      <c r="F32" s="13">
        <v>0</v>
      </c>
      <c r="G32" s="54">
        <v>19</v>
      </c>
      <c r="H32" s="63">
        <v>396</v>
      </c>
      <c r="I32" s="119"/>
      <c r="J32" s="120"/>
      <c r="K32" s="120"/>
      <c r="L32" s="120"/>
    </row>
    <row r="33" spans="1:12" ht="18" customHeight="1">
      <c r="A33" s="89" t="s">
        <v>90</v>
      </c>
      <c r="B33" s="107">
        <v>0</v>
      </c>
      <c r="C33" s="13">
        <v>38297</v>
      </c>
      <c r="D33" s="13">
        <v>137</v>
      </c>
      <c r="E33" s="62">
        <f t="shared" si="3"/>
        <v>1040.3966313501767</v>
      </c>
      <c r="F33" s="13">
        <v>5</v>
      </c>
      <c r="G33" s="94">
        <v>11</v>
      </c>
      <c r="H33" s="64">
        <v>3681</v>
      </c>
      <c r="I33" s="119">
        <v>0</v>
      </c>
      <c r="J33" s="120">
        <v>1</v>
      </c>
      <c r="K33" s="120">
        <v>11</v>
      </c>
      <c r="L33" s="120">
        <v>34</v>
      </c>
    </row>
    <row r="34" spans="1:12" ht="16.5" customHeight="1">
      <c r="A34" s="89" t="s">
        <v>91</v>
      </c>
      <c r="B34" s="107">
        <v>993</v>
      </c>
      <c r="C34" s="13">
        <v>61</v>
      </c>
      <c r="D34" s="13">
        <v>0</v>
      </c>
      <c r="E34" s="62">
        <f t="shared" si="3"/>
        <v>10540</v>
      </c>
      <c r="F34" s="13">
        <v>0</v>
      </c>
      <c r="G34" s="94">
        <v>0</v>
      </c>
      <c r="H34" s="125">
        <v>10</v>
      </c>
      <c r="I34" s="119"/>
      <c r="J34" s="120"/>
      <c r="K34" s="120"/>
      <c r="L34" s="120"/>
    </row>
    <row r="35" spans="1:12" ht="16.5" thickBot="1">
      <c r="A35" s="91" t="s">
        <v>92</v>
      </c>
      <c r="B35" s="132">
        <v>3185</v>
      </c>
      <c r="C35" s="18">
        <v>200</v>
      </c>
      <c r="D35" s="18">
        <v>0</v>
      </c>
      <c r="E35" s="66">
        <f t="shared" si="3"/>
        <v>9402.777777777777</v>
      </c>
      <c r="F35" s="18">
        <v>0</v>
      </c>
      <c r="G35" s="97">
        <v>0</v>
      </c>
      <c r="H35" s="65">
        <v>36</v>
      </c>
      <c r="I35" s="119"/>
      <c r="J35" s="120"/>
      <c r="K35" s="120"/>
      <c r="L35" s="120"/>
    </row>
    <row r="36" spans="1:12" ht="16.5" thickBot="1">
      <c r="A36" s="17" t="s">
        <v>3</v>
      </c>
      <c r="B36" s="34">
        <f>SUM(B27:B35)</f>
        <v>89759</v>
      </c>
      <c r="C36" s="35">
        <f>SUM(C27:C35)</f>
        <v>39975</v>
      </c>
      <c r="D36" s="36">
        <f>SUM(D27:D35)</f>
        <v>205</v>
      </c>
      <c r="E36" s="37">
        <f t="shared" si="3"/>
        <v>342.42352258030456</v>
      </c>
      <c r="F36" s="38">
        <f aca="true" t="shared" si="4" ref="F36:L36">SUM(F27:F35)</f>
        <v>5</v>
      </c>
      <c r="G36" s="58">
        <f t="shared" si="4"/>
        <v>119</v>
      </c>
      <c r="H36" s="39">
        <f t="shared" si="4"/>
        <v>37887</v>
      </c>
      <c r="I36" s="121">
        <f t="shared" si="4"/>
        <v>16</v>
      </c>
      <c r="J36" s="121">
        <f t="shared" si="4"/>
        <v>1</v>
      </c>
      <c r="K36" s="121">
        <f t="shared" si="4"/>
        <v>314</v>
      </c>
      <c r="L36" s="121">
        <f t="shared" si="4"/>
        <v>64</v>
      </c>
    </row>
    <row r="37" spans="1:12" ht="16.5" thickBot="1">
      <c r="A37" s="48" t="s">
        <v>38</v>
      </c>
      <c r="B37" s="49"/>
      <c r="C37" s="49"/>
      <c r="D37" s="49"/>
      <c r="E37" s="49"/>
      <c r="F37" s="49"/>
      <c r="G37" s="49"/>
      <c r="H37" s="50"/>
      <c r="I37" s="117"/>
      <c r="J37" s="118"/>
      <c r="K37" s="118"/>
      <c r="L37" s="118"/>
    </row>
    <row r="38" spans="1:12" ht="16.5" customHeight="1">
      <c r="A38" s="9" t="s">
        <v>41</v>
      </c>
      <c r="B38" s="11">
        <v>837</v>
      </c>
      <c r="C38" s="11">
        <v>192</v>
      </c>
      <c r="D38" s="11">
        <v>4</v>
      </c>
      <c r="E38" s="60">
        <f aca="true" t="shared" si="5" ref="E38:E44">SUM(B38:C38)*100/H38</f>
        <v>9.379272627837025</v>
      </c>
      <c r="F38" s="11">
        <v>0</v>
      </c>
      <c r="G38" s="53">
        <v>14</v>
      </c>
      <c r="H38" s="12">
        <v>10971</v>
      </c>
      <c r="I38" s="112"/>
      <c r="J38" s="113"/>
      <c r="K38" s="113"/>
      <c r="L38" s="113"/>
    </row>
    <row r="39" spans="1:12" ht="15.75">
      <c r="A39" s="10" t="s">
        <v>93</v>
      </c>
      <c r="B39" s="13">
        <v>97131</v>
      </c>
      <c r="C39" s="13">
        <v>9799</v>
      </c>
      <c r="D39" s="13">
        <v>0</v>
      </c>
      <c r="E39" s="62">
        <f t="shared" si="5"/>
        <v>219.79445015416238</v>
      </c>
      <c r="F39" s="13">
        <v>0</v>
      </c>
      <c r="G39" s="54">
        <v>90</v>
      </c>
      <c r="H39" s="14">
        <v>48650</v>
      </c>
      <c r="I39" s="112">
        <v>195</v>
      </c>
      <c r="J39" s="113">
        <v>216</v>
      </c>
      <c r="K39" s="113">
        <v>417</v>
      </c>
      <c r="L39" s="113">
        <v>0</v>
      </c>
    </row>
    <row r="40" spans="1:12" ht="16.5" customHeight="1">
      <c r="A40" s="89" t="s">
        <v>94</v>
      </c>
      <c r="B40" s="194">
        <v>2782</v>
      </c>
      <c r="C40" s="194">
        <v>912</v>
      </c>
      <c r="D40" s="13">
        <v>15</v>
      </c>
      <c r="E40" s="62">
        <f t="shared" si="5"/>
        <v>22.379740700351388</v>
      </c>
      <c r="F40" s="13">
        <v>0</v>
      </c>
      <c r="G40" s="54">
        <v>0</v>
      </c>
      <c r="H40" s="14">
        <v>16506</v>
      </c>
      <c r="I40" s="112"/>
      <c r="J40" s="113"/>
      <c r="K40" s="113"/>
      <c r="L40" s="113"/>
    </row>
    <row r="41" spans="1:12" ht="18.75" customHeight="1">
      <c r="A41" s="10" t="s">
        <v>21</v>
      </c>
      <c r="B41" s="13">
        <v>2375</v>
      </c>
      <c r="C41" s="13">
        <v>416</v>
      </c>
      <c r="D41" s="13">
        <v>21</v>
      </c>
      <c r="E41" s="62">
        <f t="shared" si="5"/>
        <v>8.730059430716297</v>
      </c>
      <c r="F41" s="13">
        <v>0</v>
      </c>
      <c r="G41" s="54">
        <v>0</v>
      </c>
      <c r="H41" s="14">
        <v>31970</v>
      </c>
      <c r="I41" s="112"/>
      <c r="J41" s="113"/>
      <c r="K41" s="113"/>
      <c r="L41" s="113"/>
    </row>
    <row r="42" spans="1:12" ht="18" customHeight="1" thickBot="1">
      <c r="A42" s="16" t="s">
        <v>78</v>
      </c>
      <c r="B42" s="18">
        <v>59640</v>
      </c>
      <c r="C42" s="18">
        <v>2413</v>
      </c>
      <c r="D42" s="18">
        <v>0</v>
      </c>
      <c r="E42" s="66">
        <f t="shared" si="5"/>
        <v>196.88114728091884</v>
      </c>
      <c r="F42" s="18">
        <v>0</v>
      </c>
      <c r="G42" s="97">
        <v>0</v>
      </c>
      <c r="H42" s="19">
        <v>31518</v>
      </c>
      <c r="I42" s="112"/>
      <c r="J42" s="113"/>
      <c r="K42" s="113"/>
      <c r="L42" s="113"/>
    </row>
    <row r="43" spans="1:12" ht="16.5" customHeight="1" thickBot="1">
      <c r="A43" s="17" t="s">
        <v>3</v>
      </c>
      <c r="B43" s="30">
        <f>SUM(B38:B42)</f>
        <v>162765</v>
      </c>
      <c r="C43" s="30">
        <f>SUM(C38:C42)</f>
        <v>13732</v>
      </c>
      <c r="D43" s="30">
        <f>SUM(D38:D42)</f>
        <v>40</v>
      </c>
      <c r="E43" s="31">
        <f t="shared" si="5"/>
        <v>126.41693227805035</v>
      </c>
      <c r="F43" s="30">
        <f aca="true" t="shared" si="6" ref="F43:L43">SUM(F38:F42)</f>
        <v>0</v>
      </c>
      <c r="G43" s="38">
        <f t="shared" si="6"/>
        <v>104</v>
      </c>
      <c r="H43" s="32">
        <f t="shared" si="6"/>
        <v>139615</v>
      </c>
      <c r="I43" s="114">
        <f t="shared" si="6"/>
        <v>195</v>
      </c>
      <c r="J43" s="114">
        <f t="shared" si="6"/>
        <v>216</v>
      </c>
      <c r="K43" s="114">
        <f t="shared" si="6"/>
        <v>417</v>
      </c>
      <c r="L43" s="114">
        <f t="shared" si="6"/>
        <v>0</v>
      </c>
    </row>
    <row r="44" spans="1:12" ht="18.75" customHeight="1" thickBot="1">
      <c r="A44" s="52" t="s">
        <v>79</v>
      </c>
      <c r="B44" s="133">
        <v>215319</v>
      </c>
      <c r="C44" s="133">
        <v>130701</v>
      </c>
      <c r="D44" s="133">
        <v>0</v>
      </c>
      <c r="E44" s="134">
        <f t="shared" si="5"/>
        <v>165.12290446808206</v>
      </c>
      <c r="F44" s="133">
        <v>11</v>
      </c>
      <c r="G44" s="98">
        <v>2366</v>
      </c>
      <c r="H44" s="96">
        <v>209553</v>
      </c>
      <c r="I44" s="112">
        <v>9289</v>
      </c>
      <c r="J44" s="113">
        <v>2989</v>
      </c>
      <c r="K44" s="113"/>
      <c r="L44" s="113"/>
    </row>
    <row r="45" spans="1:12" ht="18.75" customHeight="1" thickBot="1">
      <c r="A45" s="48" t="s">
        <v>43</v>
      </c>
      <c r="B45" s="49"/>
      <c r="C45" s="49"/>
      <c r="D45" s="49"/>
      <c r="E45" s="49"/>
      <c r="F45" s="49"/>
      <c r="G45" s="49"/>
      <c r="H45" s="50"/>
      <c r="I45" s="117"/>
      <c r="J45" s="118"/>
      <c r="K45" s="118"/>
      <c r="L45" s="118"/>
    </row>
    <row r="46" spans="1:12" ht="18.75" customHeight="1">
      <c r="A46" s="9" t="s">
        <v>80</v>
      </c>
      <c r="B46" s="53">
        <v>2251</v>
      </c>
      <c r="C46" s="53">
        <v>26</v>
      </c>
      <c r="D46" s="53">
        <v>29</v>
      </c>
      <c r="E46" s="60">
        <f>SUM(B46:C46)*100/H46</f>
        <v>5.167952791647753</v>
      </c>
      <c r="F46" s="53">
        <v>0</v>
      </c>
      <c r="G46" s="136">
        <v>2</v>
      </c>
      <c r="H46" s="86">
        <v>44060</v>
      </c>
      <c r="I46" s="112"/>
      <c r="J46" s="113"/>
      <c r="K46" s="113"/>
      <c r="L46" s="113"/>
    </row>
    <row r="47" spans="1:12" ht="18.75" customHeight="1">
      <c r="A47" s="10" t="s">
        <v>20</v>
      </c>
      <c r="B47" s="54">
        <v>0</v>
      </c>
      <c r="C47" s="54">
        <v>0</v>
      </c>
      <c r="D47" s="54">
        <v>33</v>
      </c>
      <c r="E47" s="62">
        <f>SUM(B47:C47)*100/H47</f>
        <v>0</v>
      </c>
      <c r="F47" s="54">
        <v>0</v>
      </c>
      <c r="G47" s="135">
        <v>0</v>
      </c>
      <c r="H47" s="87">
        <v>18131</v>
      </c>
      <c r="I47" s="112"/>
      <c r="J47" s="113"/>
      <c r="K47" s="113"/>
      <c r="L47" s="113"/>
    </row>
    <row r="48" spans="1:12" ht="18.75" customHeight="1">
      <c r="A48" s="10" t="s">
        <v>81</v>
      </c>
      <c r="B48" s="54">
        <v>619</v>
      </c>
      <c r="C48" s="54">
        <v>14</v>
      </c>
      <c r="D48" s="54">
        <v>0</v>
      </c>
      <c r="E48" s="62">
        <f>SUM(B48:C48)*100/H48</f>
        <v>9.41263940520446</v>
      </c>
      <c r="F48" s="54">
        <v>0</v>
      </c>
      <c r="G48" s="135">
        <v>2</v>
      </c>
      <c r="H48" s="87">
        <v>6725</v>
      </c>
      <c r="I48" s="112"/>
      <c r="J48" s="113"/>
      <c r="K48" s="113"/>
      <c r="L48" s="113"/>
    </row>
    <row r="49" spans="1:12" ht="18.75" customHeight="1" thickBot="1">
      <c r="A49" s="16" t="s">
        <v>33</v>
      </c>
      <c r="B49" s="55">
        <v>0</v>
      </c>
      <c r="C49" s="55">
        <v>0</v>
      </c>
      <c r="D49" s="55">
        <v>1</v>
      </c>
      <c r="E49" s="66">
        <f>SUM(B49:C49)*100/H49</f>
        <v>0</v>
      </c>
      <c r="F49" s="55">
        <v>0</v>
      </c>
      <c r="G49" s="137">
        <v>0</v>
      </c>
      <c r="H49" s="88">
        <v>3444</v>
      </c>
      <c r="I49" s="112"/>
      <c r="J49" s="113"/>
      <c r="K49" s="113"/>
      <c r="L49" s="113"/>
    </row>
    <row r="50" spans="1:12" ht="18.75" customHeight="1" thickBot="1">
      <c r="A50" s="17" t="s">
        <v>3</v>
      </c>
      <c r="B50" s="38">
        <f>SUM(B46:B49)</f>
        <v>2870</v>
      </c>
      <c r="C50" s="38">
        <f>SUM(C46:C49)</f>
        <v>40</v>
      </c>
      <c r="D50" s="38">
        <f>SUM(D46:D49)</f>
        <v>63</v>
      </c>
      <c r="E50" s="40">
        <f>SUM(B50:C50)*100/H50</f>
        <v>4.021558872305141</v>
      </c>
      <c r="F50" s="38">
        <f aca="true" t="shared" si="7" ref="F50:L50">SUM(F46:F49)</f>
        <v>0</v>
      </c>
      <c r="G50" s="58">
        <f t="shared" si="7"/>
        <v>4</v>
      </c>
      <c r="H50" s="41">
        <f t="shared" si="7"/>
        <v>72360</v>
      </c>
      <c r="I50" s="122">
        <f t="shared" si="7"/>
        <v>0</v>
      </c>
      <c r="J50" s="122">
        <f t="shared" si="7"/>
        <v>0</v>
      </c>
      <c r="K50" s="122">
        <f t="shared" si="7"/>
        <v>0</v>
      </c>
      <c r="L50" s="122">
        <f t="shared" si="7"/>
        <v>0</v>
      </c>
    </row>
    <row r="51" spans="1:12" ht="24.75" customHeight="1" thickBot="1">
      <c r="A51" s="25" t="s">
        <v>6</v>
      </c>
      <c r="B51" s="23"/>
      <c r="C51" s="23"/>
      <c r="D51" s="23"/>
      <c r="E51" s="27"/>
      <c r="F51" s="23"/>
      <c r="G51" s="23"/>
      <c r="H51" s="24"/>
      <c r="I51" s="115"/>
      <c r="J51" s="116"/>
      <c r="K51" s="116"/>
      <c r="L51" s="116"/>
    </row>
    <row r="52" spans="1:12" ht="18" customHeight="1">
      <c r="A52" s="99" t="s">
        <v>68</v>
      </c>
      <c r="B52" s="195">
        <v>30</v>
      </c>
      <c r="C52" s="11">
        <v>19</v>
      </c>
      <c r="D52" s="11">
        <v>1</v>
      </c>
      <c r="E52" s="60">
        <f aca="true" t="shared" si="8" ref="E52:E75">SUM(B52:C52)*100/H52</f>
        <v>288.2352941176471</v>
      </c>
      <c r="F52" s="11">
        <v>0</v>
      </c>
      <c r="G52" s="53">
        <v>0</v>
      </c>
      <c r="H52" s="61">
        <v>17</v>
      </c>
      <c r="I52" s="119"/>
      <c r="J52" s="120"/>
      <c r="K52" s="120"/>
      <c r="L52" s="120"/>
    </row>
    <row r="53" spans="1:12" ht="15.75">
      <c r="A53" s="89" t="s">
        <v>16</v>
      </c>
      <c r="B53" s="107">
        <v>465</v>
      </c>
      <c r="C53" s="13">
        <v>14</v>
      </c>
      <c r="D53" s="13">
        <v>2</v>
      </c>
      <c r="E53" s="62">
        <f t="shared" si="8"/>
        <v>509.5744680851064</v>
      </c>
      <c r="F53" s="13">
        <v>0</v>
      </c>
      <c r="G53" s="54">
        <v>0</v>
      </c>
      <c r="H53" s="63">
        <v>94</v>
      </c>
      <c r="I53" s="119"/>
      <c r="J53" s="120"/>
      <c r="K53" s="120"/>
      <c r="L53" s="120"/>
    </row>
    <row r="54" spans="1:12" ht="15.75" customHeight="1">
      <c r="A54" s="89" t="s">
        <v>24</v>
      </c>
      <c r="B54" s="107">
        <v>676</v>
      </c>
      <c r="C54" s="13">
        <v>28</v>
      </c>
      <c r="D54" s="13">
        <v>7</v>
      </c>
      <c r="E54" s="62">
        <f t="shared" si="8"/>
        <v>617.5438596491229</v>
      </c>
      <c r="F54" s="13">
        <v>0</v>
      </c>
      <c r="G54" s="54">
        <v>0</v>
      </c>
      <c r="H54" s="63">
        <v>114</v>
      </c>
      <c r="I54" s="119">
        <v>0</v>
      </c>
      <c r="J54" s="120">
        <v>0</v>
      </c>
      <c r="K54" s="120"/>
      <c r="L54" s="120"/>
    </row>
    <row r="55" spans="1:12" ht="15.75">
      <c r="A55" s="89" t="s">
        <v>26</v>
      </c>
      <c r="B55" s="107">
        <v>0</v>
      </c>
      <c r="C55" s="13">
        <v>25</v>
      </c>
      <c r="D55" s="13">
        <v>3</v>
      </c>
      <c r="E55" s="62">
        <f t="shared" si="8"/>
        <v>6.329113924050633</v>
      </c>
      <c r="F55" s="13">
        <v>0</v>
      </c>
      <c r="G55" s="54">
        <v>0</v>
      </c>
      <c r="H55" s="63">
        <v>395</v>
      </c>
      <c r="I55" s="119">
        <v>0</v>
      </c>
      <c r="J55" s="120">
        <v>0</v>
      </c>
      <c r="K55" s="120">
        <v>0</v>
      </c>
      <c r="L55" s="120">
        <v>0</v>
      </c>
    </row>
    <row r="56" spans="1:12" ht="15.75">
      <c r="A56" s="89" t="s">
        <v>7</v>
      </c>
      <c r="B56" s="107">
        <v>699</v>
      </c>
      <c r="C56" s="13">
        <v>46</v>
      </c>
      <c r="D56" s="13">
        <v>0</v>
      </c>
      <c r="E56" s="62">
        <f t="shared" si="8"/>
        <v>255.13698630136986</v>
      </c>
      <c r="F56" s="13">
        <v>0</v>
      </c>
      <c r="G56" s="54">
        <v>0</v>
      </c>
      <c r="H56" s="63">
        <v>292</v>
      </c>
      <c r="I56" s="119"/>
      <c r="J56" s="120"/>
      <c r="K56" s="120"/>
      <c r="L56" s="120"/>
    </row>
    <row r="57" spans="1:12" ht="15.75">
      <c r="A57" s="89" t="s">
        <v>82</v>
      </c>
      <c r="B57" s="107">
        <v>0</v>
      </c>
      <c r="C57" s="13">
        <v>85</v>
      </c>
      <c r="D57" s="13">
        <v>0</v>
      </c>
      <c r="E57" s="62">
        <f t="shared" si="8"/>
        <v>340</v>
      </c>
      <c r="F57" s="13">
        <v>0</v>
      </c>
      <c r="G57" s="54">
        <v>0</v>
      </c>
      <c r="H57" s="63">
        <v>25</v>
      </c>
      <c r="I57" s="119">
        <v>0</v>
      </c>
      <c r="J57" s="120">
        <v>0</v>
      </c>
      <c r="K57" s="120"/>
      <c r="L57" s="120"/>
    </row>
    <row r="58" spans="1:12" ht="15.75">
      <c r="A58" s="89" t="s">
        <v>8</v>
      </c>
      <c r="B58" s="107">
        <v>217</v>
      </c>
      <c r="C58" s="13">
        <v>31</v>
      </c>
      <c r="D58" s="13">
        <v>10</v>
      </c>
      <c r="E58" s="62">
        <f t="shared" si="8"/>
        <v>427.58620689655174</v>
      </c>
      <c r="F58" s="13">
        <v>0</v>
      </c>
      <c r="G58" s="54">
        <v>0</v>
      </c>
      <c r="H58" s="63">
        <v>58</v>
      </c>
      <c r="I58" s="119"/>
      <c r="J58" s="120"/>
      <c r="K58" s="120"/>
      <c r="L58" s="120"/>
    </row>
    <row r="59" spans="1:12" ht="15.75">
      <c r="A59" s="89" t="s">
        <v>9</v>
      </c>
      <c r="B59" s="107">
        <v>0</v>
      </c>
      <c r="C59" s="13">
        <v>820</v>
      </c>
      <c r="D59" s="13">
        <v>0</v>
      </c>
      <c r="E59" s="62">
        <f t="shared" si="8"/>
        <v>550.3355704697987</v>
      </c>
      <c r="F59" s="13">
        <v>0</v>
      </c>
      <c r="G59" s="54">
        <v>0</v>
      </c>
      <c r="H59" s="63">
        <v>149</v>
      </c>
      <c r="I59" s="119">
        <v>0</v>
      </c>
      <c r="J59" s="120">
        <v>0</v>
      </c>
      <c r="K59" s="120"/>
      <c r="L59" s="120"/>
    </row>
    <row r="60" spans="1:12" ht="15.75">
      <c r="A60" s="89" t="s">
        <v>10</v>
      </c>
      <c r="B60" s="107">
        <v>1150</v>
      </c>
      <c r="C60" s="13">
        <v>79</v>
      </c>
      <c r="D60" s="13">
        <v>0</v>
      </c>
      <c r="E60" s="62">
        <f t="shared" si="8"/>
        <v>1660.8108108108108</v>
      </c>
      <c r="F60" s="13">
        <v>0</v>
      </c>
      <c r="G60" s="54">
        <v>0</v>
      </c>
      <c r="H60" s="63">
        <v>74</v>
      </c>
      <c r="I60" s="119"/>
      <c r="J60" s="120"/>
      <c r="K60" s="120"/>
      <c r="L60" s="120"/>
    </row>
    <row r="61" spans="1:12" ht="15.75" customHeight="1">
      <c r="A61" s="89" t="s">
        <v>83</v>
      </c>
      <c r="B61" s="107">
        <v>316</v>
      </c>
      <c r="C61" s="13">
        <v>111</v>
      </c>
      <c r="D61" s="13">
        <v>0</v>
      </c>
      <c r="E61" s="62">
        <f t="shared" si="8"/>
        <v>384.68468468468467</v>
      </c>
      <c r="F61" s="13">
        <v>0</v>
      </c>
      <c r="G61" s="54">
        <v>1</v>
      </c>
      <c r="H61" s="63">
        <v>111</v>
      </c>
      <c r="I61" s="119">
        <v>8</v>
      </c>
      <c r="J61" s="120"/>
      <c r="K61" s="120"/>
      <c r="L61" s="120"/>
    </row>
    <row r="62" spans="1:12" ht="15.75" customHeight="1">
      <c r="A62" s="90" t="s">
        <v>4</v>
      </c>
      <c r="B62" s="107">
        <v>0</v>
      </c>
      <c r="C62" s="13">
        <v>37</v>
      </c>
      <c r="D62" s="13">
        <v>0</v>
      </c>
      <c r="E62" s="62">
        <f t="shared" si="8"/>
        <v>4.786545924967658</v>
      </c>
      <c r="F62" s="13">
        <v>0</v>
      </c>
      <c r="G62" s="94">
        <v>0</v>
      </c>
      <c r="H62" s="64">
        <v>773</v>
      </c>
      <c r="I62" s="119"/>
      <c r="J62" s="120"/>
      <c r="K62" s="120"/>
      <c r="L62" s="120"/>
    </row>
    <row r="63" spans="1:12" ht="15.75" customHeight="1">
      <c r="A63" s="89" t="s">
        <v>11</v>
      </c>
      <c r="B63" s="107">
        <v>7371</v>
      </c>
      <c r="C63" s="13">
        <v>203</v>
      </c>
      <c r="D63" s="13">
        <v>0</v>
      </c>
      <c r="E63" s="62">
        <f t="shared" si="8"/>
        <v>269.72934472934475</v>
      </c>
      <c r="F63" s="13">
        <v>0</v>
      </c>
      <c r="G63" s="94">
        <v>0</v>
      </c>
      <c r="H63" s="64">
        <v>2808</v>
      </c>
      <c r="I63" s="119"/>
      <c r="J63" s="120"/>
      <c r="K63" s="120"/>
      <c r="L63" s="120"/>
    </row>
    <row r="64" spans="1:12" ht="15.75">
      <c r="A64" s="89" t="s">
        <v>27</v>
      </c>
      <c r="B64" s="107">
        <v>18</v>
      </c>
      <c r="C64" s="13">
        <v>5</v>
      </c>
      <c r="D64" s="13">
        <v>0</v>
      </c>
      <c r="E64" s="62">
        <f t="shared" si="8"/>
        <v>460</v>
      </c>
      <c r="F64" s="13">
        <v>0</v>
      </c>
      <c r="G64" s="54">
        <v>0</v>
      </c>
      <c r="H64" s="63">
        <v>5</v>
      </c>
      <c r="I64" s="119"/>
      <c r="J64" s="120"/>
      <c r="K64" s="120"/>
      <c r="L64" s="120"/>
    </row>
    <row r="65" spans="1:12" ht="16.5" customHeight="1">
      <c r="A65" s="89" t="s">
        <v>14</v>
      </c>
      <c r="B65" s="107">
        <v>549</v>
      </c>
      <c r="C65" s="13">
        <v>33</v>
      </c>
      <c r="D65" s="13">
        <v>0</v>
      </c>
      <c r="E65" s="62">
        <f t="shared" si="8"/>
        <v>1098.1132075471698</v>
      </c>
      <c r="F65" s="13">
        <v>0</v>
      </c>
      <c r="G65" s="54">
        <v>0</v>
      </c>
      <c r="H65" s="63">
        <v>53</v>
      </c>
      <c r="I65" s="119"/>
      <c r="J65" s="120"/>
      <c r="K65" s="120"/>
      <c r="L65" s="120"/>
    </row>
    <row r="66" spans="1:12" ht="15.75" customHeight="1">
      <c r="A66" s="89" t="s">
        <v>12</v>
      </c>
      <c r="B66" s="107">
        <v>822</v>
      </c>
      <c r="C66" s="13">
        <v>50</v>
      </c>
      <c r="D66" s="13">
        <v>0</v>
      </c>
      <c r="E66" s="62">
        <f t="shared" si="8"/>
        <v>528.4848484848485</v>
      </c>
      <c r="F66" s="13">
        <v>0</v>
      </c>
      <c r="G66" s="54">
        <v>0</v>
      </c>
      <c r="H66" s="63">
        <v>165</v>
      </c>
      <c r="I66" s="119"/>
      <c r="J66" s="120"/>
      <c r="K66" s="120"/>
      <c r="L66" s="120"/>
    </row>
    <row r="67" spans="1:12" ht="16.5" customHeight="1">
      <c r="A67" s="89" t="s">
        <v>15</v>
      </c>
      <c r="B67" s="107">
        <v>508</v>
      </c>
      <c r="C67" s="13">
        <v>83</v>
      </c>
      <c r="D67" s="13">
        <v>0</v>
      </c>
      <c r="E67" s="62">
        <f t="shared" si="8"/>
        <v>579.4117647058823</v>
      </c>
      <c r="F67" s="13">
        <v>0</v>
      </c>
      <c r="G67" s="54">
        <v>0</v>
      </c>
      <c r="H67" s="63">
        <v>102</v>
      </c>
      <c r="I67" s="119"/>
      <c r="J67" s="120"/>
      <c r="K67" s="120"/>
      <c r="L67" s="120"/>
    </row>
    <row r="68" spans="1:12" ht="16.5" customHeight="1">
      <c r="A68" s="89" t="s">
        <v>84</v>
      </c>
      <c r="B68" s="107">
        <v>367</v>
      </c>
      <c r="C68" s="13">
        <v>143</v>
      </c>
      <c r="D68" s="13">
        <v>0</v>
      </c>
      <c r="E68" s="62">
        <f t="shared" si="8"/>
        <v>1214.2857142857142</v>
      </c>
      <c r="F68" s="13">
        <v>0</v>
      </c>
      <c r="G68" s="54">
        <v>0</v>
      </c>
      <c r="H68" s="63">
        <v>42</v>
      </c>
      <c r="I68" s="119">
        <v>0</v>
      </c>
      <c r="J68" s="120">
        <v>0</v>
      </c>
      <c r="K68" s="120"/>
      <c r="L68" s="120"/>
    </row>
    <row r="69" spans="1:12" ht="15.75">
      <c r="A69" s="89" t="s">
        <v>31</v>
      </c>
      <c r="B69" s="107">
        <v>2764</v>
      </c>
      <c r="C69" s="13">
        <v>723</v>
      </c>
      <c r="D69" s="13">
        <v>0</v>
      </c>
      <c r="E69" s="62">
        <f t="shared" si="8"/>
        <v>636.3138686131387</v>
      </c>
      <c r="F69" s="13">
        <v>4</v>
      </c>
      <c r="G69" s="54">
        <v>4</v>
      </c>
      <c r="H69" s="63">
        <v>548</v>
      </c>
      <c r="I69" s="119">
        <v>2</v>
      </c>
      <c r="J69" s="120">
        <v>5</v>
      </c>
      <c r="K69" s="120">
        <v>15</v>
      </c>
      <c r="L69" s="120">
        <v>4</v>
      </c>
    </row>
    <row r="70" spans="1:12" ht="16.5" customHeight="1">
      <c r="A70" s="89" t="s">
        <v>17</v>
      </c>
      <c r="B70" s="107">
        <v>0</v>
      </c>
      <c r="C70" s="13">
        <v>643</v>
      </c>
      <c r="D70" s="13">
        <v>1</v>
      </c>
      <c r="E70" s="62">
        <f t="shared" si="8"/>
        <v>47.03730797366496</v>
      </c>
      <c r="F70" s="13">
        <v>0</v>
      </c>
      <c r="G70" s="54">
        <v>1</v>
      </c>
      <c r="H70" s="63">
        <v>1367</v>
      </c>
      <c r="I70" s="119"/>
      <c r="J70" s="120"/>
      <c r="K70" s="120"/>
      <c r="L70" s="120"/>
    </row>
    <row r="71" spans="1:12" ht="15.75">
      <c r="A71" s="89" t="s">
        <v>25</v>
      </c>
      <c r="B71" s="107">
        <v>175</v>
      </c>
      <c r="C71" s="13">
        <v>25</v>
      </c>
      <c r="D71" s="13">
        <v>3</v>
      </c>
      <c r="E71" s="62">
        <f t="shared" si="8"/>
        <v>384.61538461538464</v>
      </c>
      <c r="F71" s="13">
        <v>0</v>
      </c>
      <c r="G71" s="55">
        <v>0</v>
      </c>
      <c r="H71" s="65">
        <v>52</v>
      </c>
      <c r="I71" s="119"/>
      <c r="J71" s="120"/>
      <c r="K71" s="120"/>
      <c r="L71" s="120"/>
    </row>
    <row r="72" spans="1:12" ht="16.5" customHeight="1">
      <c r="A72" s="89" t="s">
        <v>39</v>
      </c>
      <c r="B72" s="107">
        <v>74</v>
      </c>
      <c r="C72" s="13">
        <v>52</v>
      </c>
      <c r="D72" s="13">
        <v>0</v>
      </c>
      <c r="E72" s="62">
        <f t="shared" si="8"/>
        <v>360</v>
      </c>
      <c r="F72" s="13">
        <v>0</v>
      </c>
      <c r="G72" s="54">
        <v>0</v>
      </c>
      <c r="H72" s="63">
        <v>35</v>
      </c>
      <c r="I72" s="119"/>
      <c r="J72" s="120"/>
      <c r="K72" s="120"/>
      <c r="L72" s="120"/>
    </row>
    <row r="73" spans="1:12" ht="16.5" thickBot="1">
      <c r="A73" s="91" t="s">
        <v>40</v>
      </c>
      <c r="B73" s="132">
        <v>1057</v>
      </c>
      <c r="C73" s="18">
        <v>960</v>
      </c>
      <c r="D73" s="18">
        <v>2</v>
      </c>
      <c r="E73" s="66">
        <f t="shared" si="8"/>
        <v>1958.2524271844661</v>
      </c>
      <c r="F73" s="18">
        <v>0</v>
      </c>
      <c r="G73" s="67">
        <v>0</v>
      </c>
      <c r="H73" s="68">
        <v>103</v>
      </c>
      <c r="I73" s="119"/>
      <c r="J73" s="120"/>
      <c r="K73" s="120"/>
      <c r="L73" s="120"/>
    </row>
    <row r="74" spans="1:12" ht="16.5" thickBot="1">
      <c r="A74" s="17" t="s">
        <v>3</v>
      </c>
      <c r="B74" s="38">
        <f>SUM(B52:B73)</f>
        <v>17258</v>
      </c>
      <c r="C74" s="38">
        <f>SUM(C52:C73)</f>
        <v>4215</v>
      </c>
      <c r="D74" s="38">
        <f>SUM(D52:D73)</f>
        <v>29</v>
      </c>
      <c r="E74" s="40">
        <f t="shared" si="8"/>
        <v>290.88322947710645</v>
      </c>
      <c r="F74" s="38">
        <f aca="true" t="shared" si="9" ref="F74:L74">SUM(F52:F73)</f>
        <v>4</v>
      </c>
      <c r="G74" s="58">
        <f t="shared" si="9"/>
        <v>6</v>
      </c>
      <c r="H74" s="41">
        <f t="shared" si="9"/>
        <v>7382</v>
      </c>
      <c r="I74" s="42">
        <f t="shared" si="9"/>
        <v>10</v>
      </c>
      <c r="J74" s="42">
        <f t="shared" si="9"/>
        <v>5</v>
      </c>
      <c r="K74" s="42">
        <f t="shared" si="9"/>
        <v>15</v>
      </c>
      <c r="L74" s="42">
        <f t="shared" si="9"/>
        <v>4</v>
      </c>
    </row>
    <row r="75" spans="1:12" ht="16.5" thickBot="1">
      <c r="A75" s="51" t="s">
        <v>1</v>
      </c>
      <c r="B75" s="15">
        <f>SUM(B13+B25+B36+B43+B50+B74+B44+B16)</f>
        <v>544976</v>
      </c>
      <c r="C75" s="15">
        <f>C13+C25+C36+C43+C74+C50+C44+C16</f>
        <v>202412</v>
      </c>
      <c r="D75" s="15">
        <f>SUM(D13+D25+D36+D43+D74+D50+D44+D16)</f>
        <v>5654</v>
      </c>
      <c r="E75" s="26">
        <f t="shared" si="8"/>
        <v>74.47745859778038</v>
      </c>
      <c r="F75" s="15">
        <f aca="true" t="shared" si="10" ref="F75:L75">F13+F25+F36+F43+F74+F50+F44+F16</f>
        <v>20</v>
      </c>
      <c r="G75" s="15">
        <f t="shared" si="10"/>
        <v>2695</v>
      </c>
      <c r="H75" s="15">
        <f t="shared" si="10"/>
        <v>1003509</v>
      </c>
      <c r="I75" s="15">
        <f t="shared" si="10"/>
        <v>9611</v>
      </c>
      <c r="J75" s="15">
        <f t="shared" si="10"/>
        <v>3216</v>
      </c>
      <c r="K75" s="15">
        <f t="shared" si="10"/>
        <v>1366</v>
      </c>
      <c r="L75" s="15">
        <f t="shared" si="10"/>
        <v>93</v>
      </c>
    </row>
    <row r="76" spans="1:10" s="5" customFormat="1" ht="15.75">
      <c r="A76" s="173" t="s">
        <v>66</v>
      </c>
      <c r="B76" s="174"/>
      <c r="C76" s="174"/>
      <c r="D76" s="174"/>
      <c r="E76" s="174"/>
      <c r="F76" s="174"/>
      <c r="G76" s="174"/>
      <c r="H76" s="175"/>
      <c r="I76" s="76"/>
      <c r="J76" s="76"/>
    </row>
    <row r="77" spans="1:10" s="5" customFormat="1" ht="30.75" customHeight="1">
      <c r="A77" s="176" t="s">
        <v>60</v>
      </c>
      <c r="B77" s="177"/>
      <c r="C77" s="177"/>
      <c r="D77" s="177"/>
      <c r="E77" s="177"/>
      <c r="F77" s="177"/>
      <c r="G77" s="177"/>
      <c r="H77" s="178"/>
      <c r="I77" s="69"/>
      <c r="J77" s="69"/>
    </row>
    <row r="78" spans="1:10" s="5" customFormat="1" ht="14.25" customHeight="1">
      <c r="A78" s="144" t="s">
        <v>45</v>
      </c>
      <c r="B78" s="145"/>
      <c r="C78" s="145"/>
      <c r="D78" s="145"/>
      <c r="E78" s="145"/>
      <c r="F78" s="145"/>
      <c r="G78" s="145"/>
      <c r="H78" s="146"/>
      <c r="I78" s="70"/>
      <c r="J78" s="70"/>
    </row>
    <row r="79" spans="1:10" s="5" customFormat="1" ht="17.25" customHeight="1">
      <c r="A79" s="167" t="s">
        <v>49</v>
      </c>
      <c r="B79" s="168"/>
      <c r="C79" s="168"/>
      <c r="D79" s="168"/>
      <c r="E79" s="168"/>
      <c r="F79" s="168"/>
      <c r="G79" s="168"/>
      <c r="H79" s="169"/>
      <c r="I79" s="82"/>
      <c r="J79" s="82"/>
    </row>
    <row r="80" spans="1:219" s="5" customFormat="1" ht="31.5" customHeight="1">
      <c r="A80" s="144" t="s">
        <v>51</v>
      </c>
      <c r="B80" s="145"/>
      <c r="C80" s="145"/>
      <c r="D80" s="145"/>
      <c r="E80" s="145"/>
      <c r="F80" s="145"/>
      <c r="G80" s="145"/>
      <c r="H80" s="146"/>
      <c r="I80" s="70"/>
      <c r="J80" s="70"/>
      <c r="K80" s="83"/>
      <c r="L80" s="83"/>
      <c r="M80" s="142"/>
      <c r="N80" s="142"/>
      <c r="O80" s="142"/>
      <c r="P80" s="142"/>
      <c r="Q80" s="142"/>
      <c r="R80" s="142"/>
      <c r="S80" s="143"/>
      <c r="T80" s="141"/>
      <c r="U80" s="142"/>
      <c r="V80" s="142"/>
      <c r="W80" s="142"/>
      <c r="X80" s="142"/>
      <c r="Y80" s="142"/>
      <c r="Z80" s="142"/>
      <c r="AA80" s="143"/>
      <c r="AB80" s="141"/>
      <c r="AC80" s="142"/>
      <c r="AD80" s="142"/>
      <c r="AE80" s="142"/>
      <c r="AF80" s="142"/>
      <c r="AG80" s="142"/>
      <c r="AH80" s="142"/>
      <c r="AI80" s="143"/>
      <c r="AJ80" s="141"/>
      <c r="AK80" s="142"/>
      <c r="AL80" s="142"/>
      <c r="AM80" s="142"/>
      <c r="AN80" s="142"/>
      <c r="AO80" s="142"/>
      <c r="AP80" s="142"/>
      <c r="AQ80" s="143"/>
      <c r="AR80" s="141"/>
      <c r="AS80" s="142"/>
      <c r="AT80" s="142"/>
      <c r="AU80" s="142"/>
      <c r="AV80" s="142"/>
      <c r="AW80" s="142"/>
      <c r="AX80" s="142"/>
      <c r="AY80" s="143"/>
      <c r="AZ80" s="141"/>
      <c r="BA80" s="142"/>
      <c r="BB80" s="142"/>
      <c r="BC80" s="142"/>
      <c r="BD80" s="142"/>
      <c r="BE80" s="142"/>
      <c r="BF80" s="142"/>
      <c r="BG80" s="143"/>
      <c r="BH80" s="141"/>
      <c r="BI80" s="142"/>
      <c r="BJ80" s="142"/>
      <c r="BK80" s="142"/>
      <c r="BL80" s="142"/>
      <c r="BM80" s="142"/>
      <c r="BN80" s="142"/>
      <c r="BO80" s="143"/>
      <c r="BP80" s="141" t="s">
        <v>42</v>
      </c>
      <c r="BQ80" s="142"/>
      <c r="BR80" s="142"/>
      <c r="BS80" s="142"/>
      <c r="BT80" s="142"/>
      <c r="BU80" s="142"/>
      <c r="BV80" s="142"/>
      <c r="BW80" s="143"/>
      <c r="BX80" s="141" t="s">
        <v>42</v>
      </c>
      <c r="BY80" s="142"/>
      <c r="BZ80" s="142"/>
      <c r="CA80" s="142"/>
      <c r="CB80" s="142"/>
      <c r="CC80" s="142"/>
      <c r="CD80" s="142"/>
      <c r="CE80" s="143"/>
      <c r="CF80" s="141" t="s">
        <v>42</v>
      </c>
      <c r="CG80" s="142"/>
      <c r="CH80" s="142"/>
      <c r="CI80" s="142"/>
      <c r="CJ80" s="142"/>
      <c r="CK80" s="142"/>
      <c r="CL80" s="142"/>
      <c r="CM80" s="143"/>
      <c r="CN80" s="141" t="s">
        <v>42</v>
      </c>
      <c r="CO80" s="142"/>
      <c r="CP80" s="142"/>
      <c r="CQ80" s="142"/>
      <c r="CR80" s="142"/>
      <c r="CS80" s="142"/>
      <c r="CT80" s="142"/>
      <c r="CU80" s="143"/>
      <c r="CV80" s="141" t="s">
        <v>42</v>
      </c>
      <c r="CW80" s="142"/>
      <c r="CX80" s="142"/>
      <c r="CY80" s="142"/>
      <c r="CZ80" s="142"/>
      <c r="DA80" s="142"/>
      <c r="DB80" s="142"/>
      <c r="DC80" s="143"/>
      <c r="DD80" s="141" t="s">
        <v>42</v>
      </c>
      <c r="DE80" s="142"/>
      <c r="DF80" s="142"/>
      <c r="DG80" s="142"/>
      <c r="DH80" s="142"/>
      <c r="DI80" s="142"/>
      <c r="DJ80" s="142"/>
      <c r="DK80" s="143"/>
      <c r="DL80" s="141" t="s">
        <v>42</v>
      </c>
      <c r="DM80" s="142"/>
      <c r="DN80" s="142"/>
      <c r="DO80" s="142"/>
      <c r="DP80" s="142"/>
      <c r="DQ80" s="142"/>
      <c r="DR80" s="142"/>
      <c r="DS80" s="143"/>
      <c r="DT80" s="141" t="s">
        <v>42</v>
      </c>
      <c r="DU80" s="142"/>
      <c r="DV80" s="142"/>
      <c r="DW80" s="142"/>
      <c r="DX80" s="142"/>
      <c r="DY80" s="142"/>
      <c r="DZ80" s="142"/>
      <c r="EA80" s="143"/>
      <c r="EB80" s="141" t="s">
        <v>42</v>
      </c>
      <c r="EC80" s="142"/>
      <c r="ED80" s="142"/>
      <c r="EE80" s="142"/>
      <c r="EF80" s="142"/>
      <c r="EG80" s="142"/>
      <c r="EH80" s="142"/>
      <c r="EI80" s="143"/>
      <c r="EJ80" s="141" t="s">
        <v>42</v>
      </c>
      <c r="EK80" s="142"/>
      <c r="EL80" s="142"/>
      <c r="EM80" s="142"/>
      <c r="EN80" s="142"/>
      <c r="EO80" s="142"/>
      <c r="EP80" s="142"/>
      <c r="EQ80" s="143"/>
      <c r="ER80" s="141" t="s">
        <v>42</v>
      </c>
      <c r="ES80" s="142"/>
      <c r="ET80" s="142"/>
      <c r="EU80" s="142"/>
      <c r="EV80" s="142"/>
      <c r="EW80" s="142"/>
      <c r="EX80" s="142"/>
      <c r="EY80" s="143"/>
      <c r="EZ80" s="141" t="s">
        <v>42</v>
      </c>
      <c r="FA80" s="142"/>
      <c r="FB80" s="142"/>
      <c r="FC80" s="142"/>
      <c r="FD80" s="142"/>
      <c r="FE80" s="142"/>
      <c r="FF80" s="142"/>
      <c r="FG80" s="143"/>
      <c r="FH80" s="141" t="s">
        <v>42</v>
      </c>
      <c r="FI80" s="142"/>
      <c r="FJ80" s="142"/>
      <c r="FK80" s="142"/>
      <c r="FL80" s="142"/>
      <c r="FM80" s="142"/>
      <c r="FN80" s="142"/>
      <c r="FO80" s="143"/>
      <c r="FP80" s="141" t="s">
        <v>42</v>
      </c>
      <c r="FQ80" s="142"/>
      <c r="FR80" s="142"/>
      <c r="FS80" s="142"/>
      <c r="FT80" s="142"/>
      <c r="FU80" s="142"/>
      <c r="FV80" s="142"/>
      <c r="FW80" s="143"/>
      <c r="FX80" s="141" t="s">
        <v>42</v>
      </c>
      <c r="FY80" s="142"/>
      <c r="FZ80" s="142"/>
      <c r="GA80" s="142"/>
      <c r="GB80" s="142"/>
      <c r="GC80" s="142"/>
      <c r="GD80" s="142"/>
      <c r="GE80" s="143"/>
      <c r="GF80" s="141" t="s">
        <v>42</v>
      </c>
      <c r="GG80" s="142"/>
      <c r="GH80" s="142"/>
      <c r="GI80" s="142"/>
      <c r="GJ80" s="142"/>
      <c r="GK80" s="142"/>
      <c r="GL80" s="142"/>
      <c r="GM80" s="143"/>
      <c r="GN80" s="141" t="s">
        <v>42</v>
      </c>
      <c r="GO80" s="142"/>
      <c r="GP80" s="142"/>
      <c r="GQ80" s="142"/>
      <c r="GR80" s="142"/>
      <c r="GS80" s="142"/>
      <c r="GT80" s="142"/>
      <c r="GU80" s="143"/>
      <c r="GV80" s="141" t="s">
        <v>42</v>
      </c>
      <c r="GW80" s="142"/>
      <c r="GX80" s="142"/>
      <c r="GY80" s="142"/>
      <c r="GZ80" s="142"/>
      <c r="HA80" s="142"/>
      <c r="HB80" s="142"/>
      <c r="HC80" s="143"/>
      <c r="HD80" s="141" t="s">
        <v>42</v>
      </c>
      <c r="HE80" s="142"/>
      <c r="HF80" s="142"/>
      <c r="HG80" s="142"/>
      <c r="HH80" s="142"/>
      <c r="HI80" s="142"/>
      <c r="HJ80" s="142"/>
      <c r="HK80" s="143"/>
    </row>
    <row r="81" spans="1:219" s="5" customFormat="1" ht="46.5" customHeight="1">
      <c r="A81" s="144" t="s">
        <v>55</v>
      </c>
      <c r="B81" s="145"/>
      <c r="C81" s="145"/>
      <c r="D81" s="145"/>
      <c r="E81" s="145"/>
      <c r="F81" s="145"/>
      <c r="G81" s="145"/>
      <c r="H81" s="146"/>
      <c r="I81" s="70"/>
      <c r="J81" s="70"/>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c r="EN81" s="83"/>
      <c r="EO81" s="83"/>
      <c r="EP81" s="83"/>
      <c r="EQ81" s="83"/>
      <c r="ER81" s="83"/>
      <c r="ES81" s="83"/>
      <c r="ET81" s="83"/>
      <c r="EU81" s="83"/>
      <c r="EV81" s="83"/>
      <c r="EW81" s="83"/>
      <c r="EX81" s="83"/>
      <c r="EY81" s="83"/>
      <c r="EZ81" s="83"/>
      <c r="FA81" s="83"/>
      <c r="FB81" s="83"/>
      <c r="FC81" s="83"/>
      <c r="FD81" s="83"/>
      <c r="FE81" s="83"/>
      <c r="FF81" s="83"/>
      <c r="FG81" s="83"/>
      <c r="FH81" s="83"/>
      <c r="FI81" s="83"/>
      <c r="FJ81" s="83"/>
      <c r="FK81" s="83"/>
      <c r="FL81" s="83"/>
      <c r="FM81" s="83"/>
      <c r="FN81" s="83"/>
      <c r="FO81" s="83"/>
      <c r="FP81" s="83"/>
      <c r="FQ81" s="83"/>
      <c r="FR81" s="83"/>
      <c r="FS81" s="83"/>
      <c r="FT81" s="83"/>
      <c r="FU81" s="83"/>
      <c r="FV81" s="83"/>
      <c r="FW81" s="83"/>
      <c r="FX81" s="83"/>
      <c r="FY81" s="83"/>
      <c r="FZ81" s="83"/>
      <c r="GA81" s="83"/>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row>
    <row r="82" spans="1:10" s="5" customFormat="1" ht="132.75" customHeight="1">
      <c r="A82" s="144" t="s">
        <v>71</v>
      </c>
      <c r="B82" s="145"/>
      <c r="C82" s="145"/>
      <c r="D82" s="145"/>
      <c r="E82" s="145"/>
      <c r="F82" s="145"/>
      <c r="G82" s="145"/>
      <c r="H82" s="146"/>
      <c r="I82" s="70"/>
      <c r="J82" s="70"/>
    </row>
    <row r="83" spans="1:10" s="5" customFormat="1" ht="33" customHeight="1">
      <c r="A83" s="138" t="s">
        <v>72</v>
      </c>
      <c r="B83" s="139"/>
      <c r="C83" s="139"/>
      <c r="D83" s="139"/>
      <c r="E83" s="139"/>
      <c r="F83" s="139"/>
      <c r="G83" s="139"/>
      <c r="H83" s="140"/>
      <c r="I83" s="70"/>
      <c r="J83" s="70"/>
    </row>
    <row r="84" spans="1:10" s="5" customFormat="1" ht="18" customHeight="1">
      <c r="A84" s="179" t="s">
        <v>63</v>
      </c>
      <c r="B84" s="180"/>
      <c r="C84" s="180"/>
      <c r="D84" s="180"/>
      <c r="E84" s="180"/>
      <c r="F84" s="180"/>
      <c r="G84" s="180"/>
      <c r="H84" s="181"/>
      <c r="I84" s="70"/>
      <c r="J84" s="70"/>
    </row>
    <row r="85" spans="1:10" s="5" customFormat="1" ht="21" customHeight="1">
      <c r="A85" s="188" t="s">
        <v>107</v>
      </c>
      <c r="B85" s="189"/>
      <c r="C85" s="189"/>
      <c r="D85" s="189"/>
      <c r="E85" s="189"/>
      <c r="F85" s="189"/>
      <c r="G85" s="189"/>
      <c r="H85" s="190"/>
      <c r="I85" s="70"/>
      <c r="J85" s="70"/>
    </row>
    <row r="86" spans="1:10" s="5" customFormat="1" ht="16.5" customHeight="1">
      <c r="A86" s="144" t="s">
        <v>106</v>
      </c>
      <c r="B86" s="145"/>
      <c r="C86" s="145"/>
      <c r="D86" s="145"/>
      <c r="E86" s="145"/>
      <c r="F86" s="145"/>
      <c r="G86" s="145"/>
      <c r="H86" s="146"/>
      <c r="I86" s="70"/>
      <c r="J86" s="70"/>
    </row>
    <row r="87" spans="1:10" s="95" customFormat="1" ht="20.25" customHeight="1">
      <c r="A87" s="138" t="s">
        <v>108</v>
      </c>
      <c r="B87" s="139"/>
      <c r="C87" s="139"/>
      <c r="D87" s="139"/>
      <c r="E87" s="139"/>
      <c r="F87" s="139"/>
      <c r="G87" s="139"/>
      <c r="H87" s="140"/>
      <c r="I87" s="70"/>
      <c r="J87" s="70"/>
    </row>
    <row r="88" spans="1:10" s="5" customFormat="1" ht="16.5" customHeight="1">
      <c r="A88" s="144" t="s">
        <v>105</v>
      </c>
      <c r="B88" s="145"/>
      <c r="C88" s="145"/>
      <c r="D88" s="145"/>
      <c r="E88" s="145"/>
      <c r="F88" s="145"/>
      <c r="G88" s="145"/>
      <c r="H88" s="146"/>
      <c r="I88" s="70"/>
      <c r="J88" s="70"/>
    </row>
    <row r="89" spans="1:10" s="5" customFormat="1" ht="24.75" customHeight="1">
      <c r="A89" s="191" t="s">
        <v>109</v>
      </c>
      <c r="B89" s="192"/>
      <c r="C89" s="192"/>
      <c r="D89" s="192"/>
      <c r="E89" s="192"/>
      <c r="F89" s="192"/>
      <c r="G89" s="192"/>
      <c r="H89" s="193"/>
      <c r="I89" s="70"/>
      <c r="J89" s="70"/>
    </row>
    <row r="90" spans="1:10" s="5" customFormat="1" ht="45" customHeight="1">
      <c r="A90" s="144" t="s">
        <v>104</v>
      </c>
      <c r="B90" s="145"/>
      <c r="C90" s="145"/>
      <c r="D90" s="145"/>
      <c r="E90" s="145"/>
      <c r="F90" s="145"/>
      <c r="G90" s="145"/>
      <c r="H90" s="146"/>
      <c r="I90" s="84"/>
      <c r="J90" s="84"/>
    </row>
    <row r="91" spans="1:10" s="5" customFormat="1" ht="24.75" customHeight="1">
      <c r="A91" s="131" t="s">
        <v>103</v>
      </c>
      <c r="B91" s="70"/>
      <c r="C91" s="70"/>
      <c r="D91" s="70"/>
      <c r="E91" s="70"/>
      <c r="F91" s="70"/>
      <c r="G91" s="70"/>
      <c r="H91" s="124"/>
      <c r="I91" s="84"/>
      <c r="J91" s="84"/>
    </row>
    <row r="92" spans="1:10" s="5" customFormat="1" ht="37.5" customHeight="1">
      <c r="A92" s="185" t="s">
        <v>95</v>
      </c>
      <c r="B92" s="186"/>
      <c r="C92" s="186"/>
      <c r="D92" s="186"/>
      <c r="E92" s="186"/>
      <c r="F92" s="186"/>
      <c r="G92" s="186"/>
      <c r="H92" s="187"/>
      <c r="I92" s="84"/>
      <c r="J92" s="84"/>
    </row>
    <row r="93" spans="1:10" s="5" customFormat="1" ht="30.75" customHeight="1">
      <c r="A93" s="144" t="s">
        <v>110</v>
      </c>
      <c r="B93" s="145"/>
      <c r="C93" s="145"/>
      <c r="D93" s="145"/>
      <c r="E93" s="145"/>
      <c r="F93" s="145"/>
      <c r="G93" s="145"/>
      <c r="H93" s="146"/>
      <c r="I93" s="84"/>
      <c r="J93" s="84"/>
    </row>
    <row r="94" spans="1:10" s="5" customFormat="1" ht="15.75" customHeight="1">
      <c r="A94" s="144" t="s">
        <v>96</v>
      </c>
      <c r="B94" s="145"/>
      <c r="C94" s="145"/>
      <c r="D94" s="145"/>
      <c r="E94" s="145"/>
      <c r="F94" s="145"/>
      <c r="G94" s="145"/>
      <c r="H94" s="146"/>
      <c r="I94" s="84"/>
      <c r="J94" s="84"/>
    </row>
    <row r="95" spans="1:10" s="5" customFormat="1" ht="45.75" customHeight="1">
      <c r="A95" s="141" t="s">
        <v>97</v>
      </c>
      <c r="B95" s="142"/>
      <c r="C95" s="142"/>
      <c r="D95" s="142"/>
      <c r="E95" s="142"/>
      <c r="F95" s="142"/>
      <c r="G95" s="142"/>
      <c r="H95" s="143"/>
      <c r="I95" s="85"/>
      <c r="J95" s="85"/>
    </row>
    <row r="96" spans="1:219" s="5" customFormat="1" ht="47.25" customHeight="1">
      <c r="A96" s="182" t="s">
        <v>98</v>
      </c>
      <c r="B96" s="183"/>
      <c r="C96" s="183"/>
      <c r="D96" s="183"/>
      <c r="E96" s="183"/>
      <c r="F96" s="183"/>
      <c r="G96" s="183"/>
      <c r="H96" s="184"/>
      <c r="I96" s="141"/>
      <c r="J96" s="142"/>
      <c r="K96" s="142"/>
      <c r="L96" s="142"/>
      <c r="M96" s="142"/>
      <c r="N96" s="142"/>
      <c r="O96" s="142"/>
      <c r="P96" s="142"/>
      <c r="Q96" s="142"/>
      <c r="R96" s="142"/>
      <c r="S96" s="143"/>
      <c r="T96" s="141"/>
      <c r="U96" s="142"/>
      <c r="V96" s="142"/>
      <c r="W96" s="142"/>
      <c r="X96" s="142"/>
      <c r="Y96" s="142"/>
      <c r="Z96" s="142"/>
      <c r="AA96" s="143"/>
      <c r="AB96" s="141"/>
      <c r="AC96" s="142"/>
      <c r="AD96" s="142"/>
      <c r="AE96" s="142"/>
      <c r="AF96" s="142"/>
      <c r="AG96" s="142"/>
      <c r="AH96" s="142"/>
      <c r="AI96" s="143"/>
      <c r="AJ96" s="141"/>
      <c r="AK96" s="142"/>
      <c r="AL96" s="142"/>
      <c r="AM96" s="142"/>
      <c r="AN96" s="142"/>
      <c r="AO96" s="142"/>
      <c r="AP96" s="142"/>
      <c r="AQ96" s="143"/>
      <c r="AR96" s="141"/>
      <c r="AS96" s="142"/>
      <c r="AT96" s="142"/>
      <c r="AU96" s="142"/>
      <c r="AV96" s="142"/>
      <c r="AW96" s="142"/>
      <c r="AX96" s="142"/>
      <c r="AY96" s="143"/>
      <c r="AZ96" s="141"/>
      <c r="BA96" s="142"/>
      <c r="BB96" s="142"/>
      <c r="BC96" s="142"/>
      <c r="BD96" s="142"/>
      <c r="BE96" s="142"/>
      <c r="BF96" s="142"/>
      <c r="BG96" s="143"/>
      <c r="BH96" s="141"/>
      <c r="BI96" s="142"/>
      <c r="BJ96" s="142"/>
      <c r="BK96" s="142"/>
      <c r="BL96" s="142"/>
      <c r="BM96" s="142"/>
      <c r="BN96" s="142"/>
      <c r="BO96" s="143"/>
      <c r="BP96" s="141"/>
      <c r="BQ96" s="142"/>
      <c r="BR96" s="142"/>
      <c r="BS96" s="142"/>
      <c r="BT96" s="142"/>
      <c r="BU96" s="142"/>
      <c r="BV96" s="142"/>
      <c r="BW96" s="143"/>
      <c r="BX96" s="141"/>
      <c r="BY96" s="142"/>
      <c r="BZ96" s="142"/>
      <c r="CA96" s="142"/>
      <c r="CB96" s="142"/>
      <c r="CC96" s="142"/>
      <c r="CD96" s="142"/>
      <c r="CE96" s="143"/>
      <c r="CF96" s="141"/>
      <c r="CG96" s="142"/>
      <c r="CH96" s="142"/>
      <c r="CI96" s="142"/>
      <c r="CJ96" s="142"/>
      <c r="CK96" s="142"/>
      <c r="CL96" s="142"/>
      <c r="CM96" s="143"/>
      <c r="CN96" s="141"/>
      <c r="CO96" s="142"/>
      <c r="CP96" s="142"/>
      <c r="CQ96" s="142"/>
      <c r="CR96" s="142"/>
      <c r="CS96" s="142"/>
      <c r="CT96" s="142"/>
      <c r="CU96" s="143"/>
      <c r="CV96" s="141"/>
      <c r="CW96" s="142"/>
      <c r="CX96" s="142"/>
      <c r="CY96" s="142"/>
      <c r="CZ96" s="142"/>
      <c r="DA96" s="142"/>
      <c r="DB96" s="142"/>
      <c r="DC96" s="143"/>
      <c r="DD96" s="141"/>
      <c r="DE96" s="142"/>
      <c r="DF96" s="142"/>
      <c r="DG96" s="142"/>
      <c r="DH96" s="142"/>
      <c r="DI96" s="142"/>
      <c r="DJ96" s="142"/>
      <c r="DK96" s="143"/>
      <c r="DL96" s="141"/>
      <c r="DM96" s="142"/>
      <c r="DN96" s="142"/>
      <c r="DO96" s="142"/>
      <c r="DP96" s="142"/>
      <c r="DQ96" s="142"/>
      <c r="DR96" s="142"/>
      <c r="DS96" s="143"/>
      <c r="DT96" s="141"/>
      <c r="DU96" s="142"/>
      <c r="DV96" s="142"/>
      <c r="DW96" s="142"/>
      <c r="DX96" s="142"/>
      <c r="DY96" s="142"/>
      <c r="DZ96" s="142"/>
      <c r="EA96" s="143"/>
      <c r="EB96" s="141"/>
      <c r="EC96" s="142"/>
      <c r="ED96" s="142"/>
      <c r="EE96" s="142"/>
      <c r="EF96" s="142"/>
      <c r="EG96" s="142"/>
      <c r="EH96" s="142"/>
      <c r="EI96" s="143"/>
      <c r="EJ96" s="141"/>
      <c r="EK96" s="142"/>
      <c r="EL96" s="142"/>
      <c r="EM96" s="142"/>
      <c r="EN96" s="142"/>
      <c r="EO96" s="142"/>
      <c r="EP96" s="142"/>
      <c r="EQ96" s="143"/>
      <c r="ER96" s="141"/>
      <c r="ES96" s="142"/>
      <c r="ET96" s="142"/>
      <c r="EU96" s="142"/>
      <c r="EV96" s="142"/>
      <c r="EW96" s="142"/>
      <c r="EX96" s="142"/>
      <c r="EY96" s="143"/>
      <c r="EZ96" s="141"/>
      <c r="FA96" s="142"/>
      <c r="FB96" s="142"/>
      <c r="FC96" s="142"/>
      <c r="FD96" s="142"/>
      <c r="FE96" s="142"/>
      <c r="FF96" s="142"/>
      <c r="FG96" s="143"/>
      <c r="FH96" s="141"/>
      <c r="FI96" s="142"/>
      <c r="FJ96" s="142"/>
      <c r="FK96" s="142"/>
      <c r="FL96" s="142"/>
      <c r="FM96" s="142"/>
      <c r="FN96" s="142"/>
      <c r="FO96" s="143"/>
      <c r="FP96" s="141"/>
      <c r="FQ96" s="142"/>
      <c r="FR96" s="142"/>
      <c r="FS96" s="142"/>
      <c r="FT96" s="142"/>
      <c r="FU96" s="142"/>
      <c r="FV96" s="142"/>
      <c r="FW96" s="143"/>
      <c r="FX96" s="141"/>
      <c r="FY96" s="142"/>
      <c r="FZ96" s="142"/>
      <c r="GA96" s="142"/>
      <c r="GB96" s="142"/>
      <c r="GC96" s="142"/>
      <c r="GD96" s="142"/>
      <c r="GE96" s="143"/>
      <c r="GF96" s="141"/>
      <c r="GG96" s="142"/>
      <c r="GH96" s="142"/>
      <c r="GI96" s="142"/>
      <c r="GJ96" s="142"/>
      <c r="GK96" s="142"/>
      <c r="GL96" s="142"/>
      <c r="GM96" s="143"/>
      <c r="GN96" s="141"/>
      <c r="GO96" s="142"/>
      <c r="GP96" s="142"/>
      <c r="GQ96" s="142"/>
      <c r="GR96" s="142"/>
      <c r="GS96" s="142"/>
      <c r="GT96" s="142"/>
      <c r="GU96" s="143"/>
      <c r="GV96" s="141"/>
      <c r="GW96" s="142"/>
      <c r="GX96" s="142"/>
      <c r="GY96" s="142"/>
      <c r="GZ96" s="142"/>
      <c r="HA96" s="142"/>
      <c r="HB96" s="142"/>
      <c r="HC96" s="143"/>
      <c r="HD96" s="141"/>
      <c r="HE96" s="142"/>
      <c r="HF96" s="142"/>
      <c r="HG96" s="142"/>
      <c r="HH96" s="142"/>
      <c r="HI96" s="142"/>
      <c r="HJ96" s="142"/>
      <c r="HK96" s="143"/>
    </row>
    <row r="97" spans="1:219" s="95" customFormat="1" ht="15.75" customHeight="1">
      <c r="A97" s="141" t="s">
        <v>99</v>
      </c>
      <c r="B97" s="142"/>
      <c r="C97" s="142"/>
      <c r="D97" s="142"/>
      <c r="E97" s="142"/>
      <c r="F97" s="142"/>
      <c r="G97" s="142"/>
      <c r="H97" s="143"/>
      <c r="I97" s="141"/>
      <c r="J97" s="142"/>
      <c r="K97" s="142"/>
      <c r="L97" s="142"/>
      <c r="M97" s="142"/>
      <c r="N97" s="142"/>
      <c r="O97" s="142"/>
      <c r="P97" s="142"/>
      <c r="Q97" s="142"/>
      <c r="R97" s="142"/>
      <c r="S97" s="143"/>
      <c r="T97" s="141"/>
      <c r="U97" s="142"/>
      <c r="V97" s="142"/>
      <c r="W97" s="142"/>
      <c r="X97" s="142"/>
      <c r="Y97" s="142"/>
      <c r="Z97" s="142"/>
      <c r="AA97" s="143"/>
      <c r="AB97" s="141"/>
      <c r="AC97" s="142"/>
      <c r="AD97" s="142"/>
      <c r="AE97" s="142"/>
      <c r="AF97" s="142"/>
      <c r="AG97" s="142"/>
      <c r="AH97" s="142"/>
      <c r="AI97" s="143"/>
      <c r="AJ97" s="141"/>
      <c r="AK97" s="142"/>
      <c r="AL97" s="142"/>
      <c r="AM97" s="142"/>
      <c r="AN97" s="142"/>
      <c r="AO97" s="142"/>
      <c r="AP97" s="142"/>
      <c r="AQ97" s="143"/>
      <c r="AR97" s="141"/>
      <c r="AS97" s="142"/>
      <c r="AT97" s="142"/>
      <c r="AU97" s="142"/>
      <c r="AV97" s="142"/>
      <c r="AW97" s="142"/>
      <c r="AX97" s="142"/>
      <c r="AY97" s="143"/>
      <c r="AZ97" s="141"/>
      <c r="BA97" s="142"/>
      <c r="BB97" s="142"/>
      <c r="BC97" s="142"/>
      <c r="BD97" s="142"/>
      <c r="BE97" s="142"/>
      <c r="BF97" s="142"/>
      <c r="BG97" s="143"/>
      <c r="BH97" s="141"/>
      <c r="BI97" s="142"/>
      <c r="BJ97" s="142"/>
      <c r="BK97" s="142"/>
      <c r="BL97" s="142"/>
      <c r="BM97" s="142"/>
      <c r="BN97" s="142"/>
      <c r="BO97" s="143"/>
      <c r="BP97" s="141"/>
      <c r="BQ97" s="142"/>
      <c r="BR97" s="142"/>
      <c r="BS97" s="142"/>
      <c r="BT97" s="142"/>
      <c r="BU97" s="142"/>
      <c r="BV97" s="142"/>
      <c r="BW97" s="143"/>
      <c r="BX97" s="141"/>
      <c r="BY97" s="142"/>
      <c r="BZ97" s="142"/>
      <c r="CA97" s="142"/>
      <c r="CB97" s="142"/>
      <c r="CC97" s="142"/>
      <c r="CD97" s="142"/>
      <c r="CE97" s="143"/>
      <c r="CF97" s="141"/>
      <c r="CG97" s="142"/>
      <c r="CH97" s="142"/>
      <c r="CI97" s="142"/>
      <c r="CJ97" s="142"/>
      <c r="CK97" s="142"/>
      <c r="CL97" s="142"/>
      <c r="CM97" s="143"/>
      <c r="CN97" s="141"/>
      <c r="CO97" s="142"/>
      <c r="CP97" s="142"/>
      <c r="CQ97" s="142"/>
      <c r="CR97" s="142"/>
      <c r="CS97" s="142"/>
      <c r="CT97" s="142"/>
      <c r="CU97" s="143"/>
      <c r="CV97" s="141"/>
      <c r="CW97" s="142"/>
      <c r="CX97" s="142"/>
      <c r="CY97" s="142"/>
      <c r="CZ97" s="142"/>
      <c r="DA97" s="142"/>
      <c r="DB97" s="142"/>
      <c r="DC97" s="143"/>
      <c r="DD97" s="141"/>
      <c r="DE97" s="142"/>
      <c r="DF97" s="142"/>
      <c r="DG97" s="142"/>
      <c r="DH97" s="142"/>
      <c r="DI97" s="142"/>
      <c r="DJ97" s="142"/>
      <c r="DK97" s="143"/>
      <c r="DL97" s="141"/>
      <c r="DM97" s="142"/>
      <c r="DN97" s="142"/>
      <c r="DO97" s="142"/>
      <c r="DP97" s="142"/>
      <c r="DQ97" s="142"/>
      <c r="DR97" s="142"/>
      <c r="DS97" s="143"/>
      <c r="DT97" s="141"/>
      <c r="DU97" s="142"/>
      <c r="DV97" s="142"/>
      <c r="DW97" s="142"/>
      <c r="DX97" s="142"/>
      <c r="DY97" s="142"/>
      <c r="DZ97" s="142"/>
      <c r="EA97" s="143"/>
      <c r="EB97" s="141"/>
      <c r="EC97" s="142"/>
      <c r="ED97" s="142"/>
      <c r="EE97" s="142"/>
      <c r="EF97" s="142"/>
      <c r="EG97" s="142"/>
      <c r="EH97" s="142"/>
      <c r="EI97" s="143"/>
      <c r="EJ97" s="141"/>
      <c r="EK97" s="142"/>
      <c r="EL97" s="142"/>
      <c r="EM97" s="142"/>
      <c r="EN97" s="142"/>
      <c r="EO97" s="142"/>
      <c r="EP97" s="142"/>
      <c r="EQ97" s="143"/>
      <c r="ER97" s="141"/>
      <c r="ES97" s="142"/>
      <c r="ET97" s="142"/>
      <c r="EU97" s="142"/>
      <c r="EV97" s="142"/>
      <c r="EW97" s="142"/>
      <c r="EX97" s="142"/>
      <c r="EY97" s="143"/>
      <c r="EZ97" s="141"/>
      <c r="FA97" s="142"/>
      <c r="FB97" s="142"/>
      <c r="FC97" s="142"/>
      <c r="FD97" s="142"/>
      <c r="FE97" s="142"/>
      <c r="FF97" s="142"/>
      <c r="FG97" s="143"/>
      <c r="FH97" s="141"/>
      <c r="FI97" s="142"/>
      <c r="FJ97" s="142"/>
      <c r="FK97" s="142"/>
      <c r="FL97" s="142"/>
      <c r="FM97" s="142"/>
      <c r="FN97" s="142"/>
      <c r="FO97" s="143"/>
      <c r="FP97" s="141"/>
      <c r="FQ97" s="142"/>
      <c r="FR97" s="142"/>
      <c r="FS97" s="142"/>
      <c r="FT97" s="142"/>
      <c r="FU97" s="142"/>
      <c r="FV97" s="142"/>
      <c r="FW97" s="143"/>
      <c r="FX97" s="141"/>
      <c r="FY97" s="142"/>
      <c r="FZ97" s="142"/>
      <c r="GA97" s="142"/>
      <c r="GB97" s="142"/>
      <c r="GC97" s="142"/>
      <c r="GD97" s="142"/>
      <c r="GE97" s="143"/>
      <c r="GF97" s="141"/>
      <c r="GG97" s="142"/>
      <c r="GH97" s="142"/>
      <c r="GI97" s="142"/>
      <c r="GJ97" s="142"/>
      <c r="GK97" s="142"/>
      <c r="GL97" s="142"/>
      <c r="GM97" s="143"/>
      <c r="GN97" s="141"/>
      <c r="GO97" s="142"/>
      <c r="GP97" s="142"/>
      <c r="GQ97" s="142"/>
      <c r="GR97" s="142"/>
      <c r="GS97" s="142"/>
      <c r="GT97" s="142"/>
      <c r="GU97" s="143"/>
      <c r="GV97" s="141"/>
      <c r="GW97" s="142"/>
      <c r="GX97" s="142"/>
      <c r="GY97" s="142"/>
      <c r="GZ97" s="142"/>
      <c r="HA97" s="142"/>
      <c r="HB97" s="142"/>
      <c r="HC97" s="143"/>
      <c r="HD97" s="141"/>
      <c r="HE97" s="142"/>
      <c r="HF97" s="142"/>
      <c r="HG97" s="142"/>
      <c r="HH97" s="142"/>
      <c r="HI97" s="142"/>
      <c r="HJ97" s="142"/>
      <c r="HK97" s="143"/>
    </row>
    <row r="98" spans="1:10" s="5" customFormat="1" ht="15.75" customHeight="1">
      <c r="A98" s="79" t="s">
        <v>100</v>
      </c>
      <c r="B98" s="80"/>
      <c r="C98" s="80"/>
      <c r="D98" s="80"/>
      <c r="E98" s="80"/>
      <c r="F98" s="80"/>
      <c r="G98" s="80"/>
      <c r="H98" s="81"/>
      <c r="I98" s="82"/>
      <c r="J98" s="82"/>
    </row>
    <row r="99" spans="1:10" s="5" customFormat="1" ht="15" customHeight="1">
      <c r="A99" s="92" t="s">
        <v>101</v>
      </c>
      <c r="B99" s="93"/>
      <c r="C99" s="93"/>
      <c r="D99" s="93"/>
      <c r="E99" s="80"/>
      <c r="F99" s="80"/>
      <c r="G99" s="80"/>
      <c r="H99" s="81"/>
      <c r="I99" s="82"/>
      <c r="J99" s="82"/>
    </row>
    <row r="100" spans="1:10" s="5" customFormat="1" ht="15.75" customHeight="1">
      <c r="A100" s="167" t="s">
        <v>102</v>
      </c>
      <c r="B100" s="168"/>
      <c r="C100" s="168"/>
      <c r="D100" s="168"/>
      <c r="E100" s="168"/>
      <c r="F100" s="168"/>
      <c r="G100" s="168"/>
      <c r="H100" s="169"/>
      <c r="I100" s="82"/>
      <c r="J100" s="82"/>
    </row>
    <row r="101" spans="1:10" s="5" customFormat="1" ht="14.25" customHeight="1">
      <c r="A101" s="167" t="s">
        <v>36</v>
      </c>
      <c r="B101" s="168"/>
      <c r="C101" s="168"/>
      <c r="D101" s="168"/>
      <c r="E101" s="168"/>
      <c r="F101" s="168"/>
      <c r="G101" s="168"/>
      <c r="H101" s="169"/>
      <c r="I101" s="70"/>
      <c r="J101" s="70"/>
    </row>
    <row r="102" spans="1:10" ht="31.5" customHeight="1" thickBot="1">
      <c r="A102" s="170" t="s">
        <v>74</v>
      </c>
      <c r="B102" s="171"/>
      <c r="C102" s="171"/>
      <c r="D102" s="171"/>
      <c r="E102" s="171"/>
      <c r="F102" s="171"/>
      <c r="G102" s="171"/>
      <c r="H102" s="172"/>
      <c r="I102" s="77"/>
      <c r="J102" s="77"/>
    </row>
    <row r="103" spans="1:10" ht="21" customHeight="1">
      <c r="A103" s="29"/>
      <c r="B103" s="29"/>
      <c r="C103" s="29"/>
      <c r="D103" s="29"/>
      <c r="E103" s="29"/>
      <c r="F103" s="29"/>
      <c r="G103" s="29"/>
      <c r="H103" s="29"/>
      <c r="I103" s="6"/>
      <c r="J103" s="6"/>
    </row>
    <row r="104" spans="1:10" ht="22.5" customHeight="1">
      <c r="A104" s="144"/>
      <c r="B104" s="145"/>
      <c r="C104" s="145"/>
      <c r="D104" s="145"/>
      <c r="E104" s="145"/>
      <c r="F104" s="145"/>
      <c r="G104" s="145"/>
      <c r="H104" s="146"/>
      <c r="I104" s="6"/>
      <c r="J104" s="6"/>
    </row>
    <row r="105" spans="1:10" ht="22.5" customHeight="1">
      <c r="A105" s="6"/>
      <c r="B105" s="6"/>
      <c r="C105" s="7"/>
      <c r="D105" s="7"/>
      <c r="E105" s="8"/>
      <c r="F105" s="8"/>
      <c r="G105" s="8"/>
      <c r="H105" s="6"/>
      <c r="I105" s="6"/>
      <c r="J105" s="6"/>
    </row>
    <row r="106" spans="1:8" ht="22.5" customHeight="1">
      <c r="A106" s="6"/>
      <c r="B106" s="6"/>
      <c r="C106" s="7"/>
      <c r="D106" s="7"/>
      <c r="E106" s="8"/>
      <c r="F106" s="8"/>
      <c r="G106" s="8"/>
      <c r="H106" s="6"/>
    </row>
    <row r="107" ht="33.75" customHeight="1">
      <c r="G107" s="8"/>
    </row>
    <row r="108" ht="24" customHeight="1"/>
    <row r="109" ht="18.75" customHeight="1"/>
  </sheetData>
  <sheetProtection password="CC7E" sheet="1" objects="1" scenarios="1"/>
  <mergeCells count="119">
    <mergeCell ref="A102:H102"/>
    <mergeCell ref="A76:H76"/>
    <mergeCell ref="A77:H77"/>
    <mergeCell ref="A78:H78"/>
    <mergeCell ref="A79:H79"/>
    <mergeCell ref="A89:H89"/>
    <mergeCell ref="A100:H100"/>
    <mergeCell ref="A84:H84"/>
    <mergeCell ref="A96:H96"/>
    <mergeCell ref="A92:H92"/>
    <mergeCell ref="I7:J7"/>
    <mergeCell ref="K7:L7"/>
    <mergeCell ref="A95:H95"/>
    <mergeCell ref="A101:H101"/>
    <mergeCell ref="A80:H80"/>
    <mergeCell ref="A94:H94"/>
    <mergeCell ref="A86:H86"/>
    <mergeCell ref="A90:H90"/>
    <mergeCell ref="A88:H88"/>
    <mergeCell ref="A87:H87"/>
    <mergeCell ref="A1:H1"/>
    <mergeCell ref="B5:H5"/>
    <mergeCell ref="B4:H4"/>
    <mergeCell ref="B3:H3"/>
    <mergeCell ref="B2:H2"/>
    <mergeCell ref="G7:G8"/>
    <mergeCell ref="AR80:AY80"/>
    <mergeCell ref="A81:H81"/>
    <mergeCell ref="A7:A8"/>
    <mergeCell ref="E7:E8"/>
    <mergeCell ref="F7:F8"/>
    <mergeCell ref="B7:C7"/>
    <mergeCell ref="D7:D8"/>
    <mergeCell ref="AZ80:BG80"/>
    <mergeCell ref="BH80:BO80"/>
    <mergeCell ref="A82:H82"/>
    <mergeCell ref="BP80:BW80"/>
    <mergeCell ref="BX80:CE80"/>
    <mergeCell ref="A6:H6"/>
    <mergeCell ref="M80:S80"/>
    <mergeCell ref="T80:AA80"/>
    <mergeCell ref="AB80:AI80"/>
    <mergeCell ref="AJ80:AQ80"/>
    <mergeCell ref="EJ80:EQ80"/>
    <mergeCell ref="ER80:EY80"/>
    <mergeCell ref="EZ80:FG80"/>
    <mergeCell ref="FH80:FO80"/>
    <mergeCell ref="CN80:CU80"/>
    <mergeCell ref="CV80:DC80"/>
    <mergeCell ref="DD80:DK80"/>
    <mergeCell ref="DL80:DS80"/>
    <mergeCell ref="DT80:EA80"/>
    <mergeCell ref="A104:H104"/>
    <mergeCell ref="A93:H93"/>
    <mergeCell ref="HD80:HK80"/>
    <mergeCell ref="FP80:FW80"/>
    <mergeCell ref="FX80:GE80"/>
    <mergeCell ref="GF80:GM80"/>
    <mergeCell ref="CF80:CM80"/>
    <mergeCell ref="GN80:GU80"/>
    <mergeCell ref="GV80:HC80"/>
    <mergeCell ref="EB80:EI80"/>
    <mergeCell ref="I96:L96"/>
    <mergeCell ref="M96:S96"/>
    <mergeCell ref="T96:AA96"/>
    <mergeCell ref="AB96:AI96"/>
    <mergeCell ref="AJ96:AQ96"/>
    <mergeCell ref="AR96:AY96"/>
    <mergeCell ref="AZ96:BG96"/>
    <mergeCell ref="BH96:BO96"/>
    <mergeCell ref="BP96:BW96"/>
    <mergeCell ref="BX96:CE96"/>
    <mergeCell ref="CF96:CM96"/>
    <mergeCell ref="CN96:CU96"/>
    <mergeCell ref="CV96:DC96"/>
    <mergeCell ref="DD96:DK96"/>
    <mergeCell ref="DL96:DS96"/>
    <mergeCell ref="DT96:EA96"/>
    <mergeCell ref="EB96:EI96"/>
    <mergeCell ref="EJ96:EQ96"/>
    <mergeCell ref="ER96:EY96"/>
    <mergeCell ref="EZ96:FG96"/>
    <mergeCell ref="HD96:HK96"/>
    <mergeCell ref="FH96:FO96"/>
    <mergeCell ref="FP96:FW96"/>
    <mergeCell ref="FX96:GE96"/>
    <mergeCell ref="GF96:GM96"/>
    <mergeCell ref="GN96:GU96"/>
    <mergeCell ref="GV96:HC96"/>
    <mergeCell ref="A97:H97"/>
    <mergeCell ref="I97:L97"/>
    <mergeCell ref="M97:S97"/>
    <mergeCell ref="T97:AA97"/>
    <mergeCell ref="AB97:AI97"/>
    <mergeCell ref="AJ97:AQ97"/>
    <mergeCell ref="AR97:AY97"/>
    <mergeCell ref="AZ97:BG97"/>
    <mergeCell ref="BH97:BO97"/>
    <mergeCell ref="BP97:BW97"/>
    <mergeCell ref="BX97:CE97"/>
    <mergeCell ref="CF97:CM97"/>
    <mergeCell ref="CN97:CU97"/>
    <mergeCell ref="CV97:DC97"/>
    <mergeCell ref="DD97:DK97"/>
    <mergeCell ref="DL97:DS97"/>
    <mergeCell ref="DT97:EA97"/>
    <mergeCell ref="EB97:EI97"/>
    <mergeCell ref="EJ97:EQ97"/>
    <mergeCell ref="ER97:EY97"/>
    <mergeCell ref="A85:H85"/>
    <mergeCell ref="A83:H83"/>
    <mergeCell ref="GV97:HC97"/>
    <mergeCell ref="HD97:HK97"/>
    <mergeCell ref="EZ97:FG97"/>
    <mergeCell ref="FH97:FO97"/>
    <mergeCell ref="FP97:FW97"/>
    <mergeCell ref="FX97:GE97"/>
    <mergeCell ref="GF97:GM97"/>
    <mergeCell ref="GN97:GU97"/>
  </mergeCells>
  <printOptions horizontalCentered="1" verticalCentered="1"/>
  <pageMargins left="0.229166666666667" right="0.25" top="0.02875" bottom="0.567708333333333" header="0.3" footer="0.3"/>
  <pageSetup fitToHeight="1" fitToWidth="1" orientation="portrait" scale="35" r:id="rId2"/>
  <headerFooter>
    <oddFooter>&amp;CCumulative Zika suspected and confirmed cases reported by countries and territories in the Americas, 2015-2017. PAHO/WHO</oddFooter>
  </headerFooter>
  <rowBreaks count="1" manualBreakCount="1">
    <brk id="109"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2017-02-09T20:33:43Z</cp:lastPrinted>
  <dcterms:created xsi:type="dcterms:W3CDTF">2006-07-28T15:16:25Z</dcterms:created>
  <dcterms:modified xsi:type="dcterms:W3CDTF">2017-02-09T20:34:47Z</dcterms:modified>
  <cp:category/>
  <cp:version/>
  <cp:contentType/>
  <cp:contentStatus/>
</cp:coreProperties>
</file>